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2"/>
  </bookViews>
  <sheets>
    <sheet name="Budget %" sheetId="1" r:id="rId1"/>
    <sheet name="Timing 20" sheetId="2" r:id="rId2"/>
    <sheet name="NÖ-Kader 20" sheetId="3" r:id="rId3"/>
  </sheets>
  <definedNames>
    <definedName name="_xlnm.Print_Area" localSheetId="0">'Budget %'!$A$1:$E$37</definedName>
  </definedNames>
  <calcPr fullCalcOnLoad="1"/>
</workbook>
</file>

<file path=xl/sharedStrings.xml><?xml version="1.0" encoding="utf-8"?>
<sst xmlns="http://schemas.openxmlformats.org/spreadsheetml/2006/main" count="535" uniqueCount="303">
  <si>
    <t>Administration</t>
  </si>
  <si>
    <t>Budget  FC</t>
  </si>
  <si>
    <t>Position</t>
  </si>
  <si>
    <t>Summe 2</t>
  </si>
  <si>
    <t>in %</t>
  </si>
  <si>
    <t>AJGT 4</t>
  </si>
  <si>
    <t>ÖGV - Nö</t>
  </si>
  <si>
    <t>Einnahmen</t>
  </si>
  <si>
    <t>NÖ Verband</t>
  </si>
  <si>
    <t>Selbstbehalt</t>
  </si>
  <si>
    <t>Altersklassen:</t>
  </si>
  <si>
    <t>U14 / Schüler 2</t>
  </si>
  <si>
    <t>NÖ - Team</t>
  </si>
  <si>
    <t>Tag</t>
  </si>
  <si>
    <t>Zeit</t>
  </si>
  <si>
    <t>Club</t>
  </si>
  <si>
    <t>U18 / Jugend 2</t>
  </si>
  <si>
    <t>AJGT 3</t>
  </si>
  <si>
    <t>ganztg.</t>
  </si>
  <si>
    <t>Action</t>
  </si>
  <si>
    <t>U16 / Jugend 1</t>
  </si>
  <si>
    <t>Summe 1</t>
  </si>
  <si>
    <t>Locationmiete</t>
  </si>
  <si>
    <t>AJGT 2</t>
  </si>
  <si>
    <t>Pfingsten</t>
  </si>
  <si>
    <t>Sommer</t>
  </si>
  <si>
    <t>Feiertage:</t>
  </si>
  <si>
    <t>Ostermontag</t>
  </si>
  <si>
    <t>Nationalfeiertag</t>
  </si>
  <si>
    <t>Allerheiligen</t>
  </si>
  <si>
    <t>Maria Empf.</t>
  </si>
  <si>
    <t>Selbstbehalt:</t>
  </si>
  <si>
    <t>Total</t>
  </si>
  <si>
    <t>Ferien:</t>
  </si>
  <si>
    <t>Semester</t>
  </si>
  <si>
    <t>Ostern</t>
  </si>
  <si>
    <t>Pfingstmontag</t>
  </si>
  <si>
    <t>NÖGV - WH</t>
  </si>
  <si>
    <t>Christi Himmelf.</t>
  </si>
  <si>
    <t>AJGT 1</t>
  </si>
  <si>
    <t>Pro's</t>
  </si>
  <si>
    <t>Training</t>
  </si>
  <si>
    <t>ganztg.</t>
  </si>
  <si>
    <t>Himberg</t>
  </si>
  <si>
    <t>no pro</t>
  </si>
  <si>
    <t>Staatsfeiertag</t>
  </si>
  <si>
    <t>Fronleichnam</t>
  </si>
  <si>
    <t>Wintertraining</t>
  </si>
  <si>
    <t xml:space="preserve">Spesenersatz (km, Kommunikation, Allf.) </t>
  </si>
  <si>
    <t>Resp.</t>
  </si>
  <si>
    <t>Vergleichskämpfe Oktober</t>
  </si>
  <si>
    <t>Summe 3</t>
  </si>
  <si>
    <t>Ausrüstung</t>
  </si>
  <si>
    <t>Preise</t>
  </si>
  <si>
    <t>Summe 4</t>
  </si>
  <si>
    <t>Ausgaben</t>
  </si>
  <si>
    <t>Allfälliges (Unterbringung, Bewirtung, etc.)</t>
  </si>
  <si>
    <t>Training Fitness / Mental</t>
  </si>
  <si>
    <t>Reserve</t>
  </si>
  <si>
    <t>U12 / Schüler 1</t>
  </si>
  <si>
    <t>Location</t>
  </si>
  <si>
    <t>Aktivität</t>
  </si>
  <si>
    <t>Wer</t>
  </si>
  <si>
    <t>Status</t>
  </si>
  <si>
    <t>Monat/Fer./FT</t>
  </si>
  <si>
    <t>U10 / Kinder</t>
  </si>
  <si>
    <t>NÖ - Team / Landeskader</t>
  </si>
  <si>
    <t>tba.</t>
  </si>
  <si>
    <t>AJGT 5</t>
  </si>
  <si>
    <t>AJGT 6</t>
  </si>
  <si>
    <t>GC Föhrenwald</t>
  </si>
  <si>
    <t>ÖGV - Nationalspieler</t>
  </si>
  <si>
    <t>Öst.Sch&amp;J MP-MS</t>
  </si>
  <si>
    <t xml:space="preserve">AJGT Final </t>
  </si>
  <si>
    <t xml:space="preserve">Proberunde AJGT  </t>
  </si>
  <si>
    <t>Proberunde NÖ LMS</t>
  </si>
  <si>
    <t xml:space="preserve"> </t>
  </si>
  <si>
    <t>U14</t>
  </si>
  <si>
    <t>U16</t>
  </si>
  <si>
    <t>U18</t>
  </si>
  <si>
    <t>Florian Biedermann</t>
  </si>
  <si>
    <t>TEAM</t>
  </si>
  <si>
    <t>CC Gutenhof</t>
  </si>
  <si>
    <t>Kick Off 2018</t>
  </si>
  <si>
    <t>Schülercup Finale</t>
  </si>
  <si>
    <t>Namu Sarmini</t>
  </si>
  <si>
    <t>Klaus Neumann</t>
  </si>
  <si>
    <t>Matthias Weiss</t>
  </si>
  <si>
    <t>Clemens Fürndraht</t>
  </si>
  <si>
    <t>Florian Koch</t>
  </si>
  <si>
    <t>Timo Wöll</t>
  </si>
  <si>
    <t>Maja Dultinger</t>
  </si>
  <si>
    <t>Leonie Sinnhuber</t>
  </si>
  <si>
    <t>Abgeltung Clubs / Wintertraining</t>
  </si>
  <si>
    <t>Leistungsprämie / Clubs / Spieler</t>
  </si>
  <si>
    <t>Spesenersatz (km, Kommunikation, Allf.) Team</t>
  </si>
  <si>
    <t>Reise/Camps</t>
  </si>
  <si>
    <t>KM - Pauschale Coach/Headpro</t>
  </si>
  <si>
    <t>Trainingslager Ostern</t>
  </si>
  <si>
    <t>NÖGV - WH</t>
  </si>
  <si>
    <t>Werbung, PR, Administration</t>
  </si>
  <si>
    <t>Adamstal</t>
  </si>
  <si>
    <t>CCG</t>
  </si>
  <si>
    <t>Schönborn</t>
  </si>
  <si>
    <t>Föhrenwald</t>
  </si>
  <si>
    <t>Leopoldsdorf</t>
  </si>
  <si>
    <t>Achau</t>
  </si>
  <si>
    <t>Ebreichsdorf</t>
  </si>
  <si>
    <t>Lengenfeld</t>
  </si>
  <si>
    <t>MB</t>
  </si>
  <si>
    <t>Max Balt  / Head Coach</t>
  </si>
  <si>
    <t>Wolfgang Hülbig / Cpt.</t>
  </si>
  <si>
    <t>Stephan Csöngei</t>
  </si>
  <si>
    <t>Ist</t>
  </si>
  <si>
    <t>Kick Off Meeting</t>
  </si>
  <si>
    <t>MB, NG</t>
  </si>
  <si>
    <t>GC Udine</t>
  </si>
  <si>
    <t>DCC</t>
  </si>
  <si>
    <t>Int. Amateur MS</t>
  </si>
  <si>
    <t>Ö MP MS</t>
  </si>
  <si>
    <t>Länderpokal</t>
  </si>
  <si>
    <t>Leonie Bettel</t>
  </si>
  <si>
    <t>Emma Spitz</t>
  </si>
  <si>
    <t>Zoe Vartyan</t>
  </si>
  <si>
    <t>Hannah Mitterberger</t>
  </si>
  <si>
    <t>Mona Buchinger</t>
  </si>
  <si>
    <t>Matthias Fröhlich</t>
  </si>
  <si>
    <t>Stanislaus Koch</t>
  </si>
  <si>
    <t>CP</t>
  </si>
  <si>
    <t>Laurenz Kubin</t>
  </si>
  <si>
    <t>Paul Schebesta</t>
  </si>
  <si>
    <t>Noah Hermanek</t>
  </si>
  <si>
    <t>Philipp Magnussen</t>
  </si>
  <si>
    <t>Christoph Hagenauer</t>
  </si>
  <si>
    <t>Med.</t>
  </si>
  <si>
    <t>Lucia Szkutta</t>
  </si>
  <si>
    <t>Laura Fangmeyer</t>
  </si>
  <si>
    <t>Marlene Kressbach</t>
  </si>
  <si>
    <t>Allessandra Csöngei</t>
  </si>
  <si>
    <t>Norah Sofie Seidl</t>
  </si>
  <si>
    <t>Fanny Mramor</t>
  </si>
  <si>
    <t>Nick Gould / Fitness Coach</t>
  </si>
  <si>
    <t>Reitbauer Sebastian</t>
  </si>
  <si>
    <t>Legende:</t>
  </si>
  <si>
    <t>Coach Peak</t>
  </si>
  <si>
    <t>Medical</t>
  </si>
  <si>
    <t>Jg. 2002 / 03</t>
  </si>
  <si>
    <t>Jg. 2004 / 05</t>
  </si>
  <si>
    <t>Jg. 2006 / 07</t>
  </si>
  <si>
    <t>Trainigsgeräte, Lehrbehelfe / Bebressie</t>
  </si>
  <si>
    <t>Workshop</t>
  </si>
  <si>
    <t>Polos, Pullover (Kader, Pros, Captains) 35 Pax</t>
  </si>
  <si>
    <t xml:space="preserve">Testtage </t>
  </si>
  <si>
    <t>Workshops</t>
  </si>
  <si>
    <t>Fontana</t>
  </si>
  <si>
    <t>Dress</t>
  </si>
  <si>
    <t>Villaverde</t>
  </si>
  <si>
    <t>MB/AD/NG</t>
  </si>
  <si>
    <t>GC Lignano</t>
  </si>
  <si>
    <t>Camp / Privat</t>
  </si>
  <si>
    <t>11:00-13:00</t>
  </si>
  <si>
    <t>Wr.Neustadt</t>
  </si>
  <si>
    <t>MB/AD</t>
  </si>
  <si>
    <t>Wr. Neustadt</t>
  </si>
  <si>
    <t>eintägig/ kl. Gruppen</t>
  </si>
  <si>
    <t>Putten / Testung</t>
  </si>
  <si>
    <t>Osterferien</t>
  </si>
  <si>
    <t>Nat. Offene</t>
  </si>
  <si>
    <t>Proberunde Austria</t>
  </si>
  <si>
    <t>Austrian Girls, Boys</t>
  </si>
  <si>
    <t>Viktor Stöllinger</t>
  </si>
  <si>
    <t>Andrew Derby / Putting Co.</t>
  </si>
  <si>
    <t>Jugend MMS</t>
  </si>
  <si>
    <t>NÖ LMS</t>
  </si>
  <si>
    <t>Anmerkungen</t>
  </si>
  <si>
    <t>km</t>
  </si>
  <si>
    <t>Nächte</t>
  </si>
  <si>
    <t>Reisetag / 1/2 Budget Pros</t>
  </si>
  <si>
    <t>Indiv. Förderung / Performance Team</t>
  </si>
  <si>
    <t>Oster-Camp</t>
  </si>
  <si>
    <t>Okt- Camp</t>
  </si>
  <si>
    <t>Olympia Team</t>
  </si>
  <si>
    <t>Herren Team</t>
  </si>
  <si>
    <t>Damen Team</t>
  </si>
  <si>
    <t>Burschen Team</t>
  </si>
  <si>
    <t>Lukas Pany</t>
  </si>
  <si>
    <t>Mädchen Team</t>
  </si>
  <si>
    <t>Herren B-Kader</t>
  </si>
  <si>
    <t>Maximilian Lechner</t>
  </si>
  <si>
    <t>Damen B-Kader</t>
  </si>
  <si>
    <t>Future Team</t>
  </si>
  <si>
    <t>Maximilian Klaus</t>
  </si>
  <si>
    <t>PT/U21</t>
  </si>
  <si>
    <t>Felix Hinterecker</t>
  </si>
  <si>
    <t>Enzesfeld</t>
  </si>
  <si>
    <t>U12</t>
  </si>
  <si>
    <t>U14</t>
  </si>
  <si>
    <t>FT</t>
  </si>
  <si>
    <t>GC Zell am See</t>
  </si>
  <si>
    <t>Zell am See</t>
  </si>
  <si>
    <t>St. Veit</t>
  </si>
  <si>
    <t>Murau</t>
  </si>
  <si>
    <t>GC Bad Tatzm.</t>
  </si>
  <si>
    <t>Bad Tatzmannsdf</t>
  </si>
  <si>
    <t>Nö+Wr.MMS</t>
  </si>
  <si>
    <t>Absage:</t>
  </si>
  <si>
    <t>MB/NG/AD</t>
  </si>
  <si>
    <t>Pfingst-Camp</t>
  </si>
  <si>
    <t>Tobias Pfeiffer</t>
  </si>
  <si>
    <t>Budget - Soll / Ist 2020</t>
  </si>
  <si>
    <t>NÖGV LANDESKADER 2019-2020</t>
  </si>
  <si>
    <t>U10</t>
  </si>
  <si>
    <t>Samuel Kals</t>
  </si>
  <si>
    <t>Benedikt Kals</t>
  </si>
  <si>
    <t>Konstantin Füsselberger</t>
  </si>
  <si>
    <t>Maximilan Tresnak</t>
  </si>
  <si>
    <t>Lukas Zeiler</t>
  </si>
  <si>
    <t>Fabian Holzer</t>
  </si>
  <si>
    <t>Johannes Burisch</t>
  </si>
  <si>
    <t>Michael Rauscher</t>
  </si>
  <si>
    <t>Julia Bauer</t>
  </si>
  <si>
    <t>Brunn</t>
  </si>
  <si>
    <t>Jakob Lehner</t>
  </si>
  <si>
    <t>ÖGV - Future Team</t>
  </si>
  <si>
    <t>ÖGV - National Team</t>
  </si>
  <si>
    <t>GC Wachau</t>
  </si>
  <si>
    <t>Luca Simader</t>
  </si>
  <si>
    <t>Felix Holzer</t>
  </si>
  <si>
    <t>MD-SLZ / NÖGV - Future Team 19/20</t>
  </si>
  <si>
    <t>Hannah Wurz</t>
  </si>
  <si>
    <t>GC Weitra</t>
  </si>
  <si>
    <t>Pemika Rakkan</t>
  </si>
  <si>
    <t>18 Spieler in National Teams</t>
  </si>
  <si>
    <t>15 verschiedene Clubs</t>
  </si>
  <si>
    <t>Rot/Kursiv</t>
  </si>
  <si>
    <t>MD/SLZ</t>
  </si>
  <si>
    <t>14 Spieler in MDS/SLZ St.Pölt.</t>
  </si>
  <si>
    <t>Spieler ÖGV - Future Team</t>
  </si>
  <si>
    <t>Spieler NÖGV Landeskader</t>
  </si>
  <si>
    <t>MDS/SLZ / NÖGV Future Team</t>
  </si>
  <si>
    <t>Spieler Total</t>
  </si>
  <si>
    <t>Plan / Aktivitäten 2020</t>
  </si>
  <si>
    <t>04.04 -14.04</t>
  </si>
  <si>
    <t>03.02 - 09.02</t>
  </si>
  <si>
    <t>30.05 - 02.06</t>
  </si>
  <si>
    <t>04.07 - 06.09</t>
  </si>
  <si>
    <t>Herbst</t>
  </si>
  <si>
    <t>27.10 - 31.10</t>
  </si>
  <si>
    <t>Maria Himmelfahrt</t>
  </si>
  <si>
    <t>U21 / Jgd.        1999 - 01</t>
  </si>
  <si>
    <t>Jg. 2008 / 09</t>
  </si>
  <si>
    <t>Jg. 2010 - Jüng.</t>
  </si>
  <si>
    <t>18.-19.1.20</t>
  </si>
  <si>
    <t>03.-08.02.20</t>
  </si>
  <si>
    <t>22.-23.02.20</t>
  </si>
  <si>
    <t>07.-08.03.20</t>
  </si>
  <si>
    <t>21.-22.3.20</t>
  </si>
  <si>
    <t>GC Ebreichsdorf</t>
  </si>
  <si>
    <t>06.-10.04.2020</t>
  </si>
  <si>
    <t>VillaVerde / Ita.</t>
  </si>
  <si>
    <t xml:space="preserve">Proberunde AJGT 1 </t>
  </si>
  <si>
    <t>Proberunde AJGT 2</t>
  </si>
  <si>
    <t>GC St.Veit</t>
  </si>
  <si>
    <t>04.-05.04.2020</t>
  </si>
  <si>
    <t>Öster. Vierer MS</t>
  </si>
  <si>
    <t>GC Kremstal</t>
  </si>
  <si>
    <t>Proberunde AJGT 3</t>
  </si>
  <si>
    <t>Kematen</t>
  </si>
  <si>
    <t>18.-21.06.20</t>
  </si>
  <si>
    <t>Helene Dogidan</t>
  </si>
  <si>
    <t>27.-28.06.20</t>
  </si>
  <si>
    <t>10.-12.07.20</t>
  </si>
  <si>
    <t>Proberunde AGJT 4</t>
  </si>
  <si>
    <t>Atzenbrugg</t>
  </si>
  <si>
    <t>GC Linz-St. Fl.</t>
  </si>
  <si>
    <t>St. Florian</t>
  </si>
  <si>
    <t>30.-02.08.20</t>
  </si>
  <si>
    <t>07.-09.08.20</t>
  </si>
  <si>
    <t>Div. MMS</t>
  </si>
  <si>
    <t>Seltenheim</t>
  </si>
  <si>
    <t>Proberunde AGJT 5</t>
  </si>
  <si>
    <t>GC Klagenf. Selt.</t>
  </si>
  <si>
    <t>05.-06.09.20</t>
  </si>
  <si>
    <t>GC Salzkgut</t>
  </si>
  <si>
    <t>Bad Ischl</t>
  </si>
  <si>
    <t>GC Dilly</t>
  </si>
  <si>
    <t>Windischgarsten</t>
  </si>
  <si>
    <t>GC Bad Kl.Kirch.</t>
  </si>
  <si>
    <t>Bad Kleinkirchheim</t>
  </si>
  <si>
    <t>Proberunde AJGT 6</t>
  </si>
  <si>
    <t>26.-27.09.20</t>
  </si>
  <si>
    <t>GC Murau Krbg.</t>
  </si>
  <si>
    <t>02.-04.10.2020</t>
  </si>
  <si>
    <t>26.-30.10.2020</t>
  </si>
  <si>
    <t>Workshop Oktober</t>
  </si>
  <si>
    <t>Land NÖ</t>
  </si>
  <si>
    <t>Reserve 19</t>
  </si>
  <si>
    <t>Coaching / Headpro /Pros</t>
  </si>
  <si>
    <t>GC St. Pölten</t>
  </si>
  <si>
    <t>St. Pölten</t>
  </si>
  <si>
    <t>Hotel Pro (18 x 50€)</t>
  </si>
  <si>
    <t>Stand:05.12.19</t>
  </si>
  <si>
    <t>Stand:05.12.2019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</si>
</sst>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mmm/yyyy"/>
    <numFmt numFmtId="173" formatCode="0.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\ [$€-1];[Red]\-#,##0\ [$€-1]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Calibri"/>
      <family val="2"/>
    </font>
    <font>
      <sz val="10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i/>
      <sz val="12"/>
      <color indexed="10"/>
      <name val="Calibri"/>
      <family val="2"/>
    </font>
    <font>
      <i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  <font>
      <i/>
      <sz val="12"/>
      <color rgb="FFFF0000"/>
      <name val="Calibri"/>
      <family val="2"/>
    </font>
    <font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17" fontId="2" fillId="33" borderId="2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7" fontId="2" fillId="33" borderId="11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4" borderId="32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/>
    </xf>
    <xf numFmtId="17" fontId="2" fillId="33" borderId="21" xfId="0" applyNumberFormat="1" applyFont="1" applyFill="1" applyBorder="1" applyAlignment="1">
      <alignment horizontal="right"/>
    </xf>
    <xf numFmtId="14" fontId="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16" fontId="0" fillId="0" borderId="23" xfId="0" applyNumberFormat="1" applyBorder="1" applyAlignment="1">
      <alignment horizontal="left"/>
    </xf>
    <xf numFmtId="16" fontId="0" fillId="0" borderId="25" xfId="0" applyNumberFormat="1" applyBorder="1" applyAlignment="1">
      <alignment horizontal="left"/>
    </xf>
    <xf numFmtId="16" fontId="0" fillId="0" borderId="31" xfId="0" applyNumberForma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/>
    </xf>
    <xf numFmtId="0" fontId="10" fillId="35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3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53" fillId="0" borderId="17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0" borderId="35" xfId="0" applyBorder="1" applyAlignment="1">
      <alignment/>
    </xf>
    <xf numFmtId="0" fontId="0" fillId="36" borderId="11" xfId="0" applyFill="1" applyBorder="1" applyAlignment="1">
      <alignment/>
    </xf>
    <xf numFmtId="0" fontId="2" fillId="36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4" fontId="0" fillId="0" borderId="20" xfId="0" applyNumberFormat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33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28" xfId="0" applyFont="1" applyBorder="1" applyAlignment="1">
      <alignment/>
    </xf>
    <xf numFmtId="0" fontId="0" fillId="0" borderId="28" xfId="0" applyBorder="1" applyAlignment="1">
      <alignment horizontal="left"/>
    </xf>
    <xf numFmtId="0" fontId="10" fillId="37" borderId="11" xfId="0" applyFont="1" applyFill="1" applyBorder="1" applyAlignment="1">
      <alignment vertical="center"/>
    </xf>
    <xf numFmtId="0" fontId="10" fillId="37" borderId="11" xfId="0" applyFont="1" applyFill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/>
    </xf>
    <xf numFmtId="0" fontId="10" fillId="0" borderId="4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1" fillId="37" borderId="15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1" xfId="0" applyFont="1" applyBorder="1" applyAlignment="1">
      <alignment/>
    </xf>
    <xf numFmtId="0" fontId="0" fillId="0" borderId="34" xfId="0" applyBorder="1" applyAlignment="1">
      <alignment/>
    </xf>
    <xf numFmtId="0" fontId="14" fillId="0" borderId="28" xfId="0" applyFont="1" applyBorder="1" applyAlignment="1">
      <alignment horizontal="center"/>
    </xf>
    <xf numFmtId="0" fontId="10" fillId="38" borderId="28" xfId="0" applyFont="1" applyFill="1" applyBorder="1" applyAlignment="1">
      <alignment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37" borderId="15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39" borderId="28" xfId="0" applyFont="1" applyFill="1" applyBorder="1" applyAlignment="1">
      <alignment horizontal="center" vertical="center"/>
    </xf>
    <xf numFmtId="0" fontId="10" fillId="39" borderId="41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5" fillId="38" borderId="28" xfId="0" applyFont="1" applyFill="1" applyBorder="1" applyAlignment="1">
      <alignment vertical="center"/>
    </xf>
    <xf numFmtId="0" fontId="55" fillId="35" borderId="28" xfId="0" applyFont="1" applyFill="1" applyBorder="1" applyAlignment="1">
      <alignment vertical="center"/>
    </xf>
    <xf numFmtId="0" fontId="55" fillId="0" borderId="39" xfId="0" applyFont="1" applyBorder="1" applyAlignment="1">
      <alignment/>
    </xf>
    <xf numFmtId="0" fontId="55" fillId="39" borderId="37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vertical="center"/>
    </xf>
    <xf numFmtId="0" fontId="55" fillId="39" borderId="38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56" fillId="0" borderId="28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42" xfId="0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16" fontId="0" fillId="0" borderId="0" xfId="0" applyNumberFormat="1" applyAlignment="1">
      <alignment horizontal="left"/>
    </xf>
    <xf numFmtId="0" fontId="1" fillId="0" borderId="15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PageLayoutView="0" workbookViewId="0" topLeftCell="A1">
      <selection activeCell="J31" sqref="J31"/>
    </sheetView>
  </sheetViews>
  <sheetFormatPr defaultColWidth="11.421875" defaultRowHeight="12.75"/>
  <cols>
    <col min="1" max="1" width="13.140625" style="0" bestFit="1" customWidth="1"/>
    <col min="2" max="2" width="40.421875" style="0" bestFit="1" customWidth="1"/>
    <col min="5" max="5" width="8.7109375" style="0" bestFit="1" customWidth="1"/>
  </cols>
  <sheetData>
    <row r="1" spans="1:4" ht="21" thickBot="1">
      <c r="A1" s="18" t="s">
        <v>301</v>
      </c>
      <c r="B1" s="2" t="s">
        <v>12</v>
      </c>
      <c r="C1" s="15"/>
      <c r="D1" s="17"/>
    </row>
    <row r="2" spans="1:6" ht="21" thickBot="1">
      <c r="A2" s="19" t="s">
        <v>99</v>
      </c>
      <c r="B2" s="2" t="s">
        <v>209</v>
      </c>
      <c r="C2" s="16"/>
      <c r="D2" s="5"/>
      <c r="F2" s="144" t="s">
        <v>113</v>
      </c>
    </row>
    <row r="3" spans="1:6" ht="13.5" thickBot="1">
      <c r="A3" s="4" t="s">
        <v>2</v>
      </c>
      <c r="B3" s="4" t="s">
        <v>19</v>
      </c>
      <c r="C3" s="4" t="s">
        <v>49</v>
      </c>
      <c r="D3" s="4" t="s">
        <v>1</v>
      </c>
      <c r="E3" s="145" t="s">
        <v>4</v>
      </c>
      <c r="F3" s="147"/>
    </row>
    <row r="4" spans="1:6" ht="13.5" thickBot="1">
      <c r="A4" s="20" t="s">
        <v>0</v>
      </c>
      <c r="B4" s="11" t="s">
        <v>48</v>
      </c>
      <c r="C4" s="11"/>
      <c r="D4" s="12">
        <v>0</v>
      </c>
      <c r="F4" s="139"/>
    </row>
    <row r="5" spans="1:6" ht="12.75">
      <c r="A5" s="7"/>
      <c r="B5" s="12" t="s">
        <v>95</v>
      </c>
      <c r="C5" s="12"/>
      <c r="D5" s="12">
        <v>8000</v>
      </c>
      <c r="F5" s="139"/>
    </row>
    <row r="6" spans="1:6" ht="12.75">
      <c r="A6" s="7"/>
      <c r="B6" s="12" t="s">
        <v>56</v>
      </c>
      <c r="C6" s="12"/>
      <c r="D6" s="12">
        <v>500</v>
      </c>
      <c r="F6" s="139"/>
    </row>
    <row r="7" spans="1:6" ht="12.75">
      <c r="A7" s="7"/>
      <c r="B7" s="12" t="s">
        <v>100</v>
      </c>
      <c r="C7" s="12"/>
      <c r="D7" s="12">
        <v>2000</v>
      </c>
      <c r="F7" s="139"/>
    </row>
    <row r="8" spans="1:6" ht="13.5" thickBot="1">
      <c r="A8" s="7"/>
      <c r="B8" s="13" t="s">
        <v>58</v>
      </c>
      <c r="C8" s="13"/>
      <c r="D8" s="12">
        <v>500</v>
      </c>
      <c r="F8" s="139"/>
    </row>
    <row r="9" spans="1:6" ht="13.5" thickBot="1">
      <c r="A9" s="7"/>
      <c r="B9" s="5"/>
      <c r="C9" s="14" t="s">
        <v>21</v>
      </c>
      <c r="D9" s="14">
        <f>SUM(D4:D8)</f>
        <v>11000</v>
      </c>
      <c r="E9" s="146">
        <f>D9/D29</f>
        <v>0.09990917347865577</v>
      </c>
      <c r="F9" s="139"/>
    </row>
    <row r="10" spans="1:6" ht="13.5" thickBot="1">
      <c r="A10" s="20" t="s">
        <v>41</v>
      </c>
      <c r="B10" s="11" t="s">
        <v>149</v>
      </c>
      <c r="C10" s="5"/>
      <c r="D10" s="12">
        <v>1500</v>
      </c>
      <c r="F10" s="139"/>
    </row>
    <row r="11" spans="1:6" ht="12.75">
      <c r="A11" s="7"/>
      <c r="B11" s="12" t="s">
        <v>22</v>
      </c>
      <c r="C11" s="5"/>
      <c r="D11" s="12">
        <v>1000</v>
      </c>
      <c r="F11" s="139"/>
    </row>
    <row r="12" spans="1:6" ht="12.75">
      <c r="A12" s="7"/>
      <c r="B12" s="12" t="s">
        <v>93</v>
      </c>
      <c r="C12" s="5"/>
      <c r="D12" s="12">
        <v>1000</v>
      </c>
      <c r="F12" s="139"/>
    </row>
    <row r="13" spans="1:6" ht="12.75">
      <c r="A13" s="7"/>
      <c r="B13" s="12" t="s">
        <v>178</v>
      </c>
      <c r="C13" s="5"/>
      <c r="D13" s="12">
        <v>1000</v>
      </c>
      <c r="F13" s="139"/>
    </row>
    <row r="14" spans="1:6" ht="12.75">
      <c r="A14" s="7"/>
      <c r="B14" s="12" t="s">
        <v>297</v>
      </c>
      <c r="C14" s="5"/>
      <c r="D14" s="12">
        <v>35100</v>
      </c>
      <c r="F14" s="139"/>
    </row>
    <row r="15" spans="1:6" ht="12.75">
      <c r="A15" s="7"/>
      <c r="B15" s="12" t="s">
        <v>94</v>
      </c>
      <c r="C15" s="5"/>
      <c r="D15" s="12">
        <v>12000</v>
      </c>
      <c r="F15" s="139"/>
    </row>
    <row r="16" spans="1:6" ht="13.5" thickBot="1">
      <c r="A16" s="7"/>
      <c r="B16" s="13" t="s">
        <v>57</v>
      </c>
      <c r="C16" s="5"/>
      <c r="D16" s="12">
        <v>10000</v>
      </c>
      <c r="F16" s="139"/>
    </row>
    <row r="17" spans="1:6" ht="13.5" thickBot="1">
      <c r="A17" s="7"/>
      <c r="B17" s="5"/>
      <c r="C17" s="14" t="s">
        <v>3</v>
      </c>
      <c r="D17" s="14">
        <f>SUM(D10:D16)</f>
        <v>61600</v>
      </c>
      <c r="E17" s="146">
        <f>D17/D29</f>
        <v>0.5594913714804723</v>
      </c>
      <c r="F17" s="139"/>
    </row>
    <row r="18" spans="1:6" ht="13.5" thickBot="1">
      <c r="A18" s="20" t="s">
        <v>96</v>
      </c>
      <c r="B18" s="11" t="s">
        <v>97</v>
      </c>
      <c r="C18" s="5"/>
      <c r="D18" s="12">
        <v>3100</v>
      </c>
      <c r="F18" s="139"/>
    </row>
    <row r="19" spans="1:6" ht="12.75">
      <c r="A19" s="7"/>
      <c r="B19" s="12" t="s">
        <v>300</v>
      </c>
      <c r="C19" s="5"/>
      <c r="D19" s="12">
        <v>900</v>
      </c>
      <c r="F19" s="139"/>
    </row>
    <row r="20" spans="1:6" ht="12.75">
      <c r="A20" s="7"/>
      <c r="B20" s="12" t="s">
        <v>153</v>
      </c>
      <c r="C20" s="5"/>
      <c r="D20" s="12">
        <v>2000</v>
      </c>
      <c r="F20" s="139"/>
    </row>
    <row r="21" spans="1:6" ht="12.75">
      <c r="A21" s="7"/>
      <c r="B21" s="12" t="s">
        <v>98</v>
      </c>
      <c r="C21" s="5"/>
      <c r="D21" s="12">
        <v>9000</v>
      </c>
      <c r="F21" s="139"/>
    </row>
    <row r="22" spans="1:6" ht="12.75">
      <c r="A22" s="7"/>
      <c r="B22" s="12" t="s">
        <v>152</v>
      </c>
      <c r="C22" s="5"/>
      <c r="D22" s="12">
        <v>1000</v>
      </c>
      <c r="F22" s="139"/>
    </row>
    <row r="23" spans="1:6" ht="12.75">
      <c r="A23" s="7"/>
      <c r="B23" s="12" t="s">
        <v>50</v>
      </c>
      <c r="C23" s="5"/>
      <c r="D23" s="12">
        <v>1500</v>
      </c>
      <c r="F23" s="139"/>
    </row>
    <row r="24" spans="1:6" ht="13.5" thickBot="1">
      <c r="A24" s="7"/>
      <c r="B24" s="13" t="s">
        <v>294</v>
      </c>
      <c r="C24" s="5"/>
      <c r="D24" s="12">
        <v>9000</v>
      </c>
      <c r="F24" s="139"/>
    </row>
    <row r="25" spans="1:6" ht="13.5" thickBot="1">
      <c r="A25" s="7"/>
      <c r="B25" s="5"/>
      <c r="C25" s="14" t="s">
        <v>51</v>
      </c>
      <c r="D25" s="14">
        <f>SUM(D18:D24)</f>
        <v>26500</v>
      </c>
      <c r="E25" s="146">
        <f>D25/D29</f>
        <v>0.24069028156221617</v>
      </c>
      <c r="F25" s="139"/>
    </row>
    <row r="26" spans="1:6" ht="13.5" thickBot="1">
      <c r="A26" s="20" t="s">
        <v>52</v>
      </c>
      <c r="B26" s="11" t="s">
        <v>151</v>
      </c>
      <c r="C26" s="5"/>
      <c r="D26" s="12">
        <v>10500</v>
      </c>
      <c r="F26" s="139"/>
    </row>
    <row r="27" spans="1:6" ht="13.5" thickBot="1">
      <c r="A27" s="7"/>
      <c r="B27" s="13" t="s">
        <v>53</v>
      </c>
      <c r="C27" s="5"/>
      <c r="D27" s="12">
        <v>500</v>
      </c>
      <c r="F27" s="139"/>
    </row>
    <row r="28" spans="1:6" ht="13.5" thickBot="1">
      <c r="A28" s="7"/>
      <c r="B28" s="139"/>
      <c r="C28" s="1" t="s">
        <v>54</v>
      </c>
      <c r="D28" s="14">
        <f>SUM(D26:D27)</f>
        <v>11000</v>
      </c>
      <c r="E28" s="146">
        <f>D28/D29</f>
        <v>0.09990917347865577</v>
      </c>
      <c r="F28" s="139"/>
    </row>
    <row r="29" spans="1:6" ht="13.5" thickBot="1">
      <c r="A29" s="138" t="s">
        <v>55</v>
      </c>
      <c r="B29" s="140"/>
      <c r="C29" s="31" t="s">
        <v>32</v>
      </c>
      <c r="D29" s="31">
        <f>D9+D17+D25+D28</f>
        <v>110100</v>
      </c>
      <c r="E29" s="35"/>
      <c r="F29" s="4">
        <f>SUM(F3:F28)</f>
        <v>0</v>
      </c>
    </row>
    <row r="30" ht="13.5" thickBot="1"/>
    <row r="31" spans="2:4" ht="12.75">
      <c r="B31" s="11" t="s">
        <v>295</v>
      </c>
      <c r="C31" s="11"/>
      <c r="D31" s="11">
        <v>12000</v>
      </c>
    </row>
    <row r="32" spans="2:4" ht="12.75">
      <c r="B32" s="12" t="s">
        <v>8</v>
      </c>
      <c r="C32" s="12"/>
      <c r="D32" s="12">
        <v>52000</v>
      </c>
    </row>
    <row r="33" spans="2:4" ht="12.75">
      <c r="B33" s="12" t="s">
        <v>6</v>
      </c>
      <c r="C33" s="12"/>
      <c r="D33" s="12">
        <v>22000</v>
      </c>
    </row>
    <row r="34" spans="2:4" ht="12.75">
      <c r="B34" s="12" t="s">
        <v>71</v>
      </c>
      <c r="C34" s="12"/>
      <c r="D34" s="12">
        <v>7500</v>
      </c>
    </row>
    <row r="35" spans="2:4" ht="12.75">
      <c r="B35" s="12" t="s">
        <v>296</v>
      </c>
      <c r="C35" s="12"/>
      <c r="D35" s="12">
        <v>2000</v>
      </c>
    </row>
    <row r="36" spans="2:4" ht="13.5" thickBot="1">
      <c r="B36" s="13" t="s">
        <v>9</v>
      </c>
      <c r="C36" s="13"/>
      <c r="D36" s="13">
        <v>15000</v>
      </c>
    </row>
    <row r="37" spans="1:4" ht="13.5" thickBot="1">
      <c r="A37" s="141" t="s">
        <v>7</v>
      </c>
      <c r="B37" s="140"/>
      <c r="C37" s="141" t="s">
        <v>32</v>
      </c>
      <c r="D37" s="140">
        <f>SUM(D31:D36)</f>
        <v>110500</v>
      </c>
    </row>
  </sheetData>
  <sheetProtection/>
  <printOptions/>
  <pageMargins left="0.7500000000000001" right="0.7500000000000001" top="0.984251969" bottom="0.984251969" header="0.49" footer="0.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="60" zoomScaleNormal="125" zoomScalePageLayoutView="0" workbookViewId="0" topLeftCell="A1">
      <selection activeCell="F13" sqref="F13"/>
    </sheetView>
  </sheetViews>
  <sheetFormatPr defaultColWidth="11.421875" defaultRowHeight="12.75"/>
  <cols>
    <col min="1" max="1" width="13.8515625" style="0" bestFit="1" customWidth="1"/>
    <col min="2" max="2" width="11.8515625" style="60" customWidth="1"/>
    <col min="3" max="3" width="11.00390625" style="0" customWidth="1"/>
    <col min="4" max="4" width="13.421875" style="0" customWidth="1"/>
    <col min="5" max="5" width="14.7109375" style="0" customWidth="1"/>
    <col min="6" max="6" width="17.7109375" style="61" customWidth="1"/>
    <col min="7" max="7" width="10.8515625" style="93" customWidth="1"/>
    <col min="8" max="8" width="8.8515625" style="0" customWidth="1"/>
    <col min="9" max="9" width="10.140625" style="22" customWidth="1"/>
    <col min="10" max="10" width="8.8515625" style="0" customWidth="1"/>
    <col min="11" max="11" width="8.8515625" style="60" customWidth="1"/>
    <col min="12" max="12" width="7.421875" style="60" customWidth="1"/>
    <col min="13" max="13" width="22.140625" style="0" customWidth="1"/>
  </cols>
  <sheetData>
    <row r="1" spans="1:11" ht="12.75">
      <c r="A1" s="18" t="s">
        <v>302</v>
      </c>
      <c r="B1" s="77"/>
      <c r="C1" s="5"/>
      <c r="D1" s="5"/>
      <c r="E1" s="5"/>
      <c r="F1" s="98"/>
      <c r="G1" s="81"/>
      <c r="H1" s="17"/>
      <c r="I1" s="48"/>
      <c r="J1" s="27"/>
      <c r="K1" s="77"/>
    </row>
    <row r="2" spans="1:11" ht="21" thickBot="1">
      <c r="A2" s="8" t="s">
        <v>37</v>
      </c>
      <c r="B2"/>
      <c r="C2" s="157" t="s">
        <v>66</v>
      </c>
      <c r="D2" s="16"/>
      <c r="E2" s="158"/>
      <c r="F2" s="159" t="s">
        <v>241</v>
      </c>
      <c r="G2" s="160"/>
      <c r="H2" s="5"/>
      <c r="I2" s="34"/>
      <c r="J2" s="6"/>
      <c r="K2" s="77"/>
    </row>
    <row r="3" spans="1:13" ht="13.5" thickBot="1">
      <c r="A3" s="3" t="s">
        <v>64</v>
      </c>
      <c r="B3" s="37" t="s">
        <v>13</v>
      </c>
      <c r="C3" s="36" t="s">
        <v>14</v>
      </c>
      <c r="D3" s="37" t="s">
        <v>15</v>
      </c>
      <c r="E3" s="33" t="s">
        <v>60</v>
      </c>
      <c r="F3" s="99" t="s">
        <v>61</v>
      </c>
      <c r="G3" s="83" t="s">
        <v>40</v>
      </c>
      <c r="H3" s="37" t="s">
        <v>62</v>
      </c>
      <c r="I3" s="37" t="s">
        <v>63</v>
      </c>
      <c r="J3" s="37"/>
      <c r="K3" s="33" t="s">
        <v>175</v>
      </c>
      <c r="L3" s="33" t="s">
        <v>176</v>
      </c>
      <c r="M3" s="3" t="s">
        <v>174</v>
      </c>
    </row>
    <row r="4" spans="1:13" ht="13.5" thickBot="1">
      <c r="A4" s="64">
        <v>43800</v>
      </c>
      <c r="B4" s="42"/>
      <c r="C4" s="17"/>
      <c r="D4" s="17"/>
      <c r="E4" s="43"/>
      <c r="F4" s="100"/>
      <c r="G4" s="84"/>
      <c r="H4" s="45"/>
      <c r="I4" s="37"/>
      <c r="J4" s="78"/>
      <c r="K4" s="33"/>
      <c r="L4" s="37"/>
      <c r="M4" s="38"/>
    </row>
    <row r="5" spans="1:13" ht="12.75">
      <c r="A5" s="34"/>
      <c r="B5" s="44">
        <v>43813</v>
      </c>
      <c r="C5" s="5" t="s">
        <v>160</v>
      </c>
      <c r="D5" s="21" t="s">
        <v>82</v>
      </c>
      <c r="E5" s="148" t="s">
        <v>43</v>
      </c>
      <c r="F5" s="149" t="s">
        <v>114</v>
      </c>
      <c r="G5" s="84" t="s">
        <v>115</v>
      </c>
      <c r="H5" s="46"/>
      <c r="I5" s="40"/>
      <c r="J5" s="79"/>
      <c r="K5" s="38"/>
      <c r="L5" s="40"/>
      <c r="M5" s="38"/>
    </row>
    <row r="6" spans="1:13" ht="13.5" thickBot="1">
      <c r="A6" s="34"/>
      <c r="B6" s="65"/>
      <c r="C6" s="10"/>
      <c r="D6" s="10"/>
      <c r="E6" s="128"/>
      <c r="F6" s="129"/>
      <c r="G6" s="84"/>
      <c r="H6" s="50"/>
      <c r="I6" s="41"/>
      <c r="J6" s="80"/>
      <c r="K6" s="49"/>
      <c r="L6" s="41"/>
      <c r="M6" s="38"/>
    </row>
    <row r="7" spans="1:13" ht="13.5" thickBot="1">
      <c r="A7" s="32">
        <v>43831</v>
      </c>
      <c r="B7" s="67"/>
      <c r="C7" s="5"/>
      <c r="D7" s="5"/>
      <c r="E7" s="5"/>
      <c r="F7" s="98"/>
      <c r="G7" s="85"/>
      <c r="H7" s="6"/>
      <c r="I7" s="40"/>
      <c r="J7" s="47">
        <f>J8+J9</f>
        <v>2600</v>
      </c>
      <c r="K7" s="194"/>
      <c r="L7" s="191"/>
      <c r="M7" s="6"/>
    </row>
    <row r="8" spans="1:13" ht="12.75">
      <c r="A8" s="12"/>
      <c r="B8" s="68" t="s">
        <v>252</v>
      </c>
      <c r="C8" s="21" t="s">
        <v>42</v>
      </c>
      <c r="D8" s="5" t="s">
        <v>70</v>
      </c>
      <c r="E8" s="161" t="s">
        <v>163</v>
      </c>
      <c r="F8" s="98" t="s">
        <v>165</v>
      </c>
      <c r="G8" s="133" t="s">
        <v>157</v>
      </c>
      <c r="H8" s="6"/>
      <c r="I8" s="40"/>
      <c r="J8" s="12">
        <v>2600</v>
      </c>
      <c r="K8" s="195">
        <v>400</v>
      </c>
      <c r="L8" s="191">
        <v>1</v>
      </c>
      <c r="M8" s="6" t="s">
        <v>164</v>
      </c>
    </row>
    <row r="9" spans="1:13" ht="13.5" thickBot="1">
      <c r="A9" s="13"/>
      <c r="B9" s="68"/>
      <c r="C9" s="5"/>
      <c r="D9" s="5"/>
      <c r="E9" s="5"/>
      <c r="F9" s="98"/>
      <c r="G9" s="133"/>
      <c r="H9" s="6"/>
      <c r="I9" s="40"/>
      <c r="J9" s="12"/>
      <c r="K9" s="195"/>
      <c r="L9" s="191"/>
      <c r="M9" s="6"/>
    </row>
    <row r="10" spans="1:13" ht="13.5" thickBot="1">
      <c r="A10" s="32">
        <v>43862</v>
      </c>
      <c r="B10" s="69"/>
      <c r="C10" s="17"/>
      <c r="D10" s="17"/>
      <c r="E10" s="17"/>
      <c r="F10" s="101"/>
      <c r="G10" s="85"/>
      <c r="H10" s="11"/>
      <c r="I10" s="37"/>
      <c r="J10" s="31">
        <f>J11+J12+J13+J14</f>
        <v>2600</v>
      </c>
      <c r="K10" s="195"/>
      <c r="L10" s="191"/>
      <c r="M10" s="6"/>
    </row>
    <row r="11" spans="1:13" ht="12.75">
      <c r="A11" s="29"/>
      <c r="B11" s="70" t="s">
        <v>253</v>
      </c>
      <c r="C11" s="5" t="s">
        <v>42</v>
      </c>
      <c r="D11" s="21" t="s">
        <v>158</v>
      </c>
      <c r="E11" s="21" t="s">
        <v>158</v>
      </c>
      <c r="F11" s="102" t="s">
        <v>159</v>
      </c>
      <c r="G11" s="133" t="s">
        <v>109</v>
      </c>
      <c r="H11" s="12"/>
      <c r="I11" s="40"/>
      <c r="J11" s="12"/>
      <c r="K11" s="195"/>
      <c r="L11" s="191"/>
      <c r="M11" s="6"/>
    </row>
    <row r="12" spans="2:13" ht="12.75">
      <c r="B12" s="70"/>
      <c r="C12" s="143"/>
      <c r="E12" s="5"/>
      <c r="G12" s="86"/>
      <c r="H12" s="12"/>
      <c r="I12" s="40"/>
      <c r="J12" s="12"/>
      <c r="K12" s="195"/>
      <c r="L12" s="191"/>
      <c r="M12" s="6"/>
    </row>
    <row r="13" spans="1:13" ht="12.75">
      <c r="A13" s="8"/>
      <c r="B13" s="70" t="s">
        <v>254</v>
      </c>
      <c r="C13" s="5" t="s">
        <v>42</v>
      </c>
      <c r="D13" s="5" t="s">
        <v>70</v>
      </c>
      <c r="E13" s="5" t="s">
        <v>161</v>
      </c>
      <c r="F13" s="102" t="s">
        <v>165</v>
      </c>
      <c r="G13" s="133" t="s">
        <v>206</v>
      </c>
      <c r="H13" s="12"/>
      <c r="I13" s="40"/>
      <c r="J13" s="12">
        <v>2600</v>
      </c>
      <c r="K13" s="195">
        <v>400</v>
      </c>
      <c r="L13" s="191">
        <v>1</v>
      </c>
      <c r="M13" s="6" t="s">
        <v>164</v>
      </c>
    </row>
    <row r="14" spans="1:13" ht="13.5" thickBot="1">
      <c r="A14" s="8"/>
      <c r="B14" s="70"/>
      <c r="C14" s="5"/>
      <c r="D14" s="5"/>
      <c r="E14" s="5"/>
      <c r="F14" s="102"/>
      <c r="G14" s="134"/>
      <c r="H14" s="12"/>
      <c r="I14" s="40"/>
      <c r="J14" s="12"/>
      <c r="K14" s="195"/>
      <c r="L14" s="191"/>
      <c r="M14" s="6"/>
    </row>
    <row r="15" spans="1:19" ht="13.5" thickBot="1">
      <c r="A15" s="30">
        <v>43891</v>
      </c>
      <c r="B15" s="69"/>
      <c r="C15" s="17"/>
      <c r="D15" s="17"/>
      <c r="E15" s="17"/>
      <c r="F15" s="101"/>
      <c r="G15" s="81"/>
      <c r="H15" s="11"/>
      <c r="I15" s="37"/>
      <c r="J15" s="162">
        <f>SUM(J16:J19)</f>
        <v>3600</v>
      </c>
      <c r="K15" s="195"/>
      <c r="L15" s="191"/>
      <c r="M15" s="6"/>
      <c r="R15" s="5"/>
      <c r="S15" s="5"/>
    </row>
    <row r="16" spans="1:13" ht="12.75">
      <c r="A16" s="66"/>
      <c r="B16" s="70" t="s">
        <v>255</v>
      </c>
      <c r="C16" s="5" t="s">
        <v>42</v>
      </c>
      <c r="D16" s="21" t="s">
        <v>70</v>
      </c>
      <c r="E16" s="21" t="s">
        <v>163</v>
      </c>
      <c r="F16" s="103" t="s">
        <v>150</v>
      </c>
      <c r="G16" s="133" t="s">
        <v>162</v>
      </c>
      <c r="H16" s="12"/>
      <c r="I16" s="39"/>
      <c r="J16" s="165">
        <v>1800</v>
      </c>
      <c r="K16" s="195">
        <v>300</v>
      </c>
      <c r="L16" s="191">
        <v>1</v>
      </c>
      <c r="M16" s="6"/>
    </row>
    <row r="17" spans="1:13" ht="12.75">
      <c r="A17" s="7"/>
      <c r="B17" s="70"/>
      <c r="C17" s="5"/>
      <c r="D17" s="21"/>
      <c r="E17" s="5"/>
      <c r="F17" s="103"/>
      <c r="G17" s="133"/>
      <c r="H17" s="12"/>
      <c r="I17" s="39"/>
      <c r="J17" s="40"/>
      <c r="K17" s="195"/>
      <c r="L17" s="191"/>
      <c r="M17" s="6"/>
    </row>
    <row r="18" spans="1:13" ht="12.75">
      <c r="A18" s="5"/>
      <c r="B18" s="70" t="s">
        <v>256</v>
      </c>
      <c r="C18" s="5" t="s">
        <v>42</v>
      </c>
      <c r="D18" s="21" t="s">
        <v>70</v>
      </c>
      <c r="E18" s="21" t="s">
        <v>163</v>
      </c>
      <c r="F18" s="103" t="s">
        <v>150</v>
      </c>
      <c r="G18" s="133" t="s">
        <v>162</v>
      </c>
      <c r="H18" s="12"/>
      <c r="I18" s="39"/>
      <c r="J18" s="95">
        <v>1800</v>
      </c>
      <c r="K18" s="195">
        <v>300</v>
      </c>
      <c r="L18" s="191">
        <v>1</v>
      </c>
      <c r="M18" s="6"/>
    </row>
    <row r="19" spans="1:13" ht="13.5" thickBot="1">
      <c r="A19" s="5"/>
      <c r="B19" s="70"/>
      <c r="C19" s="5"/>
      <c r="D19" s="21"/>
      <c r="E19" s="5"/>
      <c r="F19" s="103"/>
      <c r="G19" s="86"/>
      <c r="H19" s="12"/>
      <c r="I19" s="39"/>
      <c r="J19" s="41"/>
      <c r="K19" s="195"/>
      <c r="L19" s="191"/>
      <c r="M19" s="6"/>
    </row>
    <row r="20" spans="1:13" ht="13.5" thickBot="1">
      <c r="A20" s="30">
        <v>43922</v>
      </c>
      <c r="B20" s="71" t="s">
        <v>263</v>
      </c>
      <c r="C20" s="63" t="s">
        <v>42</v>
      </c>
      <c r="D20" s="63" t="s">
        <v>70</v>
      </c>
      <c r="E20" s="63" t="s">
        <v>163</v>
      </c>
      <c r="F20" s="101" t="s">
        <v>264</v>
      </c>
      <c r="G20" s="87" t="s">
        <v>44</v>
      </c>
      <c r="H20" s="11"/>
      <c r="I20" s="37"/>
      <c r="J20" s="47">
        <f>SUM(J21:J25)</f>
        <v>8000</v>
      </c>
      <c r="K20" s="195"/>
      <c r="L20" s="191"/>
      <c r="M20" s="6"/>
    </row>
    <row r="21" spans="1:13" ht="12.75">
      <c r="A21" s="228" t="s">
        <v>166</v>
      </c>
      <c r="B21" s="68" t="s">
        <v>258</v>
      </c>
      <c r="C21" s="5" t="s">
        <v>42</v>
      </c>
      <c r="D21" s="21" t="s">
        <v>116</v>
      </c>
      <c r="E21" s="21" t="s">
        <v>259</v>
      </c>
      <c r="F21" s="103" t="s">
        <v>150</v>
      </c>
      <c r="G21" s="133" t="s">
        <v>206</v>
      </c>
      <c r="H21" s="12"/>
      <c r="I21" s="40"/>
      <c r="J21" s="12">
        <v>7000</v>
      </c>
      <c r="K21" s="195">
        <v>600</v>
      </c>
      <c r="L21" s="191"/>
      <c r="M21" s="6" t="s">
        <v>177</v>
      </c>
    </row>
    <row r="22" spans="1:13" ht="12.75">
      <c r="A22" s="66"/>
      <c r="B22" s="68">
        <v>43938</v>
      </c>
      <c r="C22" s="5" t="s">
        <v>42</v>
      </c>
      <c r="D22" s="21" t="s">
        <v>257</v>
      </c>
      <c r="E22" s="21" t="s">
        <v>107</v>
      </c>
      <c r="F22" s="103" t="s">
        <v>260</v>
      </c>
      <c r="G22" s="88" t="s">
        <v>109</v>
      </c>
      <c r="H22" s="12"/>
      <c r="I22" s="40"/>
      <c r="J22" s="12">
        <v>500</v>
      </c>
      <c r="K22" s="195">
        <v>360</v>
      </c>
      <c r="L22" s="191">
        <v>1</v>
      </c>
      <c r="M22" s="6"/>
    </row>
    <row r="23" spans="1:13" ht="12.75">
      <c r="A23" s="66"/>
      <c r="B23" s="68">
        <v>43939</v>
      </c>
      <c r="C23" s="5" t="s">
        <v>42</v>
      </c>
      <c r="D23" s="21" t="s">
        <v>257</v>
      </c>
      <c r="E23" s="21" t="s">
        <v>107</v>
      </c>
      <c r="F23" s="103" t="s">
        <v>39</v>
      </c>
      <c r="G23" s="88" t="s">
        <v>44</v>
      </c>
      <c r="H23" s="12"/>
      <c r="I23" s="40"/>
      <c r="J23" s="12"/>
      <c r="K23" s="195"/>
      <c r="L23" s="191"/>
      <c r="M23" s="6"/>
    </row>
    <row r="24" spans="1:13" ht="12.75">
      <c r="A24" s="127"/>
      <c r="B24" s="68">
        <v>43940</v>
      </c>
      <c r="C24" s="5" t="s">
        <v>42</v>
      </c>
      <c r="D24" s="21" t="s">
        <v>257</v>
      </c>
      <c r="E24" s="21" t="s">
        <v>107</v>
      </c>
      <c r="F24" s="103" t="s">
        <v>39</v>
      </c>
      <c r="G24" s="88" t="s">
        <v>44</v>
      </c>
      <c r="H24" s="127"/>
      <c r="I24" s="40"/>
      <c r="J24" s="12"/>
      <c r="K24" s="195"/>
      <c r="L24" s="191"/>
      <c r="M24" s="6"/>
    </row>
    <row r="25" spans="1:13" ht="13.5" thickBot="1">
      <c r="A25" s="163"/>
      <c r="B25" s="68">
        <v>43951</v>
      </c>
      <c r="C25" s="21" t="s">
        <v>42</v>
      </c>
      <c r="D25" s="21" t="s">
        <v>262</v>
      </c>
      <c r="E25" s="21" t="s">
        <v>200</v>
      </c>
      <c r="F25" s="103" t="s">
        <v>261</v>
      </c>
      <c r="G25" s="88" t="s">
        <v>109</v>
      </c>
      <c r="H25" s="131"/>
      <c r="I25" s="41"/>
      <c r="J25" s="12">
        <v>500</v>
      </c>
      <c r="K25" s="195">
        <v>300</v>
      </c>
      <c r="L25" s="191"/>
      <c r="M25" s="6"/>
    </row>
    <row r="26" spans="1:13" ht="13.5" thickBot="1">
      <c r="A26" s="30">
        <v>43952</v>
      </c>
      <c r="B26" s="71"/>
      <c r="C26" s="63"/>
      <c r="D26" s="17"/>
      <c r="E26" s="17"/>
      <c r="F26" s="101"/>
      <c r="G26" s="85"/>
      <c r="H26" s="11"/>
      <c r="I26" s="33"/>
      <c r="J26" s="31">
        <f>SUM(J27:J35)</f>
        <v>2000</v>
      </c>
      <c r="K26" s="195"/>
      <c r="L26" s="191"/>
      <c r="M26" s="6"/>
    </row>
    <row r="27" spans="1:13" ht="12.75">
      <c r="A27" s="12"/>
      <c r="B27" s="132">
        <v>43952</v>
      </c>
      <c r="C27" s="5" t="s">
        <v>42</v>
      </c>
      <c r="D27" s="21" t="s">
        <v>262</v>
      </c>
      <c r="E27" s="21" t="s">
        <v>200</v>
      </c>
      <c r="F27" s="103" t="s">
        <v>23</v>
      </c>
      <c r="G27" s="89" t="s">
        <v>44</v>
      </c>
      <c r="H27" s="12"/>
      <c r="I27" s="38"/>
      <c r="J27" s="12"/>
      <c r="K27" s="195"/>
      <c r="L27" s="191"/>
      <c r="M27" s="6"/>
    </row>
    <row r="28" spans="1:13" ht="12.75">
      <c r="A28" s="12"/>
      <c r="B28" s="132">
        <v>43953</v>
      </c>
      <c r="C28" s="5" t="s">
        <v>42</v>
      </c>
      <c r="D28" s="21" t="s">
        <v>262</v>
      </c>
      <c r="E28" s="21" t="s">
        <v>200</v>
      </c>
      <c r="F28" s="103" t="s">
        <v>23</v>
      </c>
      <c r="G28" s="89" t="s">
        <v>44</v>
      </c>
      <c r="H28" s="12"/>
      <c r="I28" s="38"/>
      <c r="J28" s="12"/>
      <c r="K28" s="195"/>
      <c r="L28" s="191"/>
      <c r="M28" s="6"/>
    </row>
    <row r="29" spans="1:13" ht="12.75">
      <c r="A29" s="12"/>
      <c r="B29" s="132">
        <v>43954</v>
      </c>
      <c r="C29" s="5" t="s">
        <v>42</v>
      </c>
      <c r="D29" s="21" t="s">
        <v>262</v>
      </c>
      <c r="E29" s="21" t="s">
        <v>200</v>
      </c>
      <c r="F29" s="103" t="s">
        <v>23</v>
      </c>
      <c r="G29" s="89" t="s">
        <v>44</v>
      </c>
      <c r="H29" s="12"/>
      <c r="I29" s="38"/>
      <c r="J29" s="12"/>
      <c r="K29" s="195"/>
      <c r="L29" s="191"/>
      <c r="M29" s="6"/>
    </row>
    <row r="30" spans="1:13" ht="12.75">
      <c r="A30" s="12"/>
      <c r="B30" s="132">
        <v>43959</v>
      </c>
      <c r="C30" s="5" t="s">
        <v>42</v>
      </c>
      <c r="D30" s="21" t="s">
        <v>298</v>
      </c>
      <c r="E30" s="21" t="s">
        <v>299</v>
      </c>
      <c r="F30" s="102" t="s">
        <v>75</v>
      </c>
      <c r="G30" s="89" t="s">
        <v>109</v>
      </c>
      <c r="H30" s="12"/>
      <c r="I30" s="38"/>
      <c r="J30" s="12">
        <v>500</v>
      </c>
      <c r="K30" s="195">
        <v>250</v>
      </c>
      <c r="L30" s="191">
        <v>1</v>
      </c>
      <c r="M30" s="6"/>
    </row>
    <row r="31" spans="1:13" ht="12.75">
      <c r="A31" s="12"/>
      <c r="B31" s="132">
        <v>43960</v>
      </c>
      <c r="C31" s="5" t="s">
        <v>42</v>
      </c>
      <c r="D31" s="21" t="s">
        <v>298</v>
      </c>
      <c r="E31" s="21" t="s">
        <v>299</v>
      </c>
      <c r="F31" s="102" t="s">
        <v>173</v>
      </c>
      <c r="G31" s="89" t="s">
        <v>109</v>
      </c>
      <c r="H31" s="12"/>
      <c r="I31" s="38"/>
      <c r="J31" s="12">
        <v>500</v>
      </c>
      <c r="K31" s="195"/>
      <c r="L31" s="191">
        <v>1</v>
      </c>
      <c r="M31" s="6"/>
    </row>
    <row r="32" spans="1:13" ht="12.75">
      <c r="A32" s="12"/>
      <c r="B32" s="132">
        <v>43961</v>
      </c>
      <c r="C32" s="5" t="s">
        <v>42</v>
      </c>
      <c r="D32" s="21" t="s">
        <v>298</v>
      </c>
      <c r="E32" s="21" t="s">
        <v>299</v>
      </c>
      <c r="F32" s="102" t="s">
        <v>173</v>
      </c>
      <c r="G32" s="89" t="s">
        <v>109</v>
      </c>
      <c r="H32" s="12"/>
      <c r="I32" s="38"/>
      <c r="J32" s="12">
        <v>500</v>
      </c>
      <c r="K32" s="195"/>
      <c r="L32" s="191">
        <v>1</v>
      </c>
      <c r="M32" s="6"/>
    </row>
    <row r="33" spans="1:13" ht="12.75">
      <c r="A33" s="12"/>
      <c r="B33" s="132">
        <v>43980</v>
      </c>
      <c r="C33" s="5" t="s">
        <v>42</v>
      </c>
      <c r="D33" s="21" t="s">
        <v>265</v>
      </c>
      <c r="E33" s="21" t="s">
        <v>267</v>
      </c>
      <c r="F33" s="61" t="s">
        <v>266</v>
      </c>
      <c r="G33" s="89" t="s">
        <v>109</v>
      </c>
      <c r="H33" s="12"/>
      <c r="I33" s="38"/>
      <c r="J33" s="12">
        <v>500</v>
      </c>
      <c r="K33" s="195">
        <v>250</v>
      </c>
      <c r="L33" s="191"/>
      <c r="M33" s="6"/>
    </row>
    <row r="34" spans="1:13" ht="12.75">
      <c r="A34" s="12"/>
      <c r="B34" s="132">
        <v>43981</v>
      </c>
      <c r="C34" s="5" t="s">
        <v>42</v>
      </c>
      <c r="D34" s="21" t="s">
        <v>265</v>
      </c>
      <c r="E34" s="21" t="s">
        <v>267</v>
      </c>
      <c r="F34" s="61" t="s">
        <v>17</v>
      </c>
      <c r="G34" s="89" t="s">
        <v>44</v>
      </c>
      <c r="H34" s="12"/>
      <c r="I34" s="34"/>
      <c r="J34" s="12"/>
      <c r="K34" s="195"/>
      <c r="L34" s="191"/>
      <c r="M34" s="6"/>
    </row>
    <row r="35" spans="1:13" ht="13.5" thickBot="1">
      <c r="A35" s="12"/>
      <c r="B35" s="132">
        <v>43982</v>
      </c>
      <c r="C35" s="5" t="s">
        <v>42</v>
      </c>
      <c r="D35" s="21" t="s">
        <v>265</v>
      </c>
      <c r="E35" s="21" t="s">
        <v>267</v>
      </c>
      <c r="F35" s="61" t="s">
        <v>17</v>
      </c>
      <c r="G35" s="89" t="s">
        <v>44</v>
      </c>
      <c r="H35" s="12"/>
      <c r="I35" s="34"/>
      <c r="J35" s="12"/>
      <c r="K35" s="195"/>
      <c r="L35" s="191"/>
      <c r="M35" s="6"/>
    </row>
    <row r="36" spans="1:13" ht="13.5" thickBot="1">
      <c r="A36" s="32">
        <v>43983</v>
      </c>
      <c r="B36" s="72"/>
      <c r="C36" s="17"/>
      <c r="D36" s="17"/>
      <c r="E36" s="17"/>
      <c r="F36" s="97"/>
      <c r="G36" s="85"/>
      <c r="H36" s="11"/>
      <c r="I36" s="48"/>
      <c r="J36" s="31">
        <f>SUM(J37:J40)</f>
        <v>1800</v>
      </c>
      <c r="K36" s="195"/>
      <c r="L36" s="191"/>
      <c r="M36" s="6"/>
    </row>
    <row r="37" spans="1:13" ht="12.75">
      <c r="A37" s="11"/>
      <c r="B37" s="68">
        <v>43983</v>
      </c>
      <c r="C37" s="21" t="s">
        <v>42</v>
      </c>
      <c r="D37" s="21" t="s">
        <v>265</v>
      </c>
      <c r="E37" s="21" t="s">
        <v>267</v>
      </c>
      <c r="F37" s="103" t="s">
        <v>17</v>
      </c>
      <c r="G37" s="89" t="s">
        <v>44</v>
      </c>
      <c r="H37" s="12"/>
      <c r="I37" s="34"/>
      <c r="J37" s="28"/>
      <c r="K37" s="195"/>
      <c r="L37" s="191"/>
      <c r="M37" s="6"/>
    </row>
    <row r="38" spans="1:13" ht="12.75">
      <c r="A38" s="12"/>
      <c r="B38" s="68" t="s">
        <v>268</v>
      </c>
      <c r="C38" s="21" t="s">
        <v>42</v>
      </c>
      <c r="D38" s="21" t="s">
        <v>198</v>
      </c>
      <c r="E38" s="21" t="s">
        <v>199</v>
      </c>
      <c r="F38" s="61" t="s">
        <v>167</v>
      </c>
      <c r="G38" s="89" t="s">
        <v>44</v>
      </c>
      <c r="H38" s="12"/>
      <c r="I38" s="34"/>
      <c r="J38" s="28"/>
      <c r="K38" s="195"/>
      <c r="L38" s="191"/>
      <c r="M38" s="6"/>
    </row>
    <row r="39" spans="1:13" ht="12.75">
      <c r="A39" s="12"/>
      <c r="B39" s="68" t="s">
        <v>270</v>
      </c>
      <c r="C39" s="21" t="s">
        <v>42</v>
      </c>
      <c r="D39" s="21" t="s">
        <v>67</v>
      </c>
      <c r="E39" s="21" t="s">
        <v>67</v>
      </c>
      <c r="F39" s="98" t="s">
        <v>150</v>
      </c>
      <c r="G39" s="164" t="s">
        <v>162</v>
      </c>
      <c r="H39" s="12"/>
      <c r="I39" s="34"/>
      <c r="J39" s="12">
        <v>1800</v>
      </c>
      <c r="K39" s="195">
        <v>400</v>
      </c>
      <c r="L39" s="191">
        <v>1</v>
      </c>
      <c r="M39" s="6"/>
    </row>
    <row r="40" spans="1:13" ht="13.5" thickBot="1">
      <c r="A40" s="13"/>
      <c r="B40" s="68"/>
      <c r="C40" s="5"/>
      <c r="D40" s="21"/>
      <c r="E40" s="21"/>
      <c r="F40" s="98"/>
      <c r="G40" s="89"/>
      <c r="H40" s="12"/>
      <c r="I40" s="34"/>
      <c r="J40" s="13"/>
      <c r="K40" s="195"/>
      <c r="L40" s="191"/>
      <c r="M40" s="6"/>
    </row>
    <row r="41" spans="1:13" ht="13.5" thickBot="1">
      <c r="A41" s="30">
        <v>44013</v>
      </c>
      <c r="B41" s="69"/>
      <c r="C41" s="17"/>
      <c r="D41" s="17"/>
      <c r="E41" s="17"/>
      <c r="F41" s="97"/>
      <c r="G41" s="85"/>
      <c r="H41" s="11"/>
      <c r="I41" s="36"/>
      <c r="J41" s="31">
        <f>SUM(J42:J51)</f>
        <v>2500</v>
      </c>
      <c r="K41" s="195"/>
      <c r="L41" s="191"/>
      <c r="M41" s="6"/>
    </row>
    <row r="42" spans="1:13" ht="12.75">
      <c r="A42" s="11"/>
      <c r="B42" s="132" t="s">
        <v>271</v>
      </c>
      <c r="C42" t="s">
        <v>42</v>
      </c>
      <c r="D42" t="s">
        <v>257</v>
      </c>
      <c r="E42" t="s">
        <v>107</v>
      </c>
      <c r="F42" s="62" t="s">
        <v>204</v>
      </c>
      <c r="G42" s="89" t="s">
        <v>44</v>
      </c>
      <c r="H42" s="12"/>
      <c r="I42" s="39"/>
      <c r="J42" s="95"/>
      <c r="K42" s="195"/>
      <c r="L42" s="191"/>
      <c r="M42" s="6"/>
    </row>
    <row r="43" spans="1:15" ht="12.75">
      <c r="A43" s="12"/>
      <c r="B43" s="132">
        <v>44028</v>
      </c>
      <c r="C43" t="s">
        <v>42</v>
      </c>
      <c r="D43" t="s">
        <v>82</v>
      </c>
      <c r="E43" t="s">
        <v>43</v>
      </c>
      <c r="F43" s="98" t="s">
        <v>168</v>
      </c>
      <c r="G43" s="89" t="s">
        <v>109</v>
      </c>
      <c r="H43" s="12"/>
      <c r="I43" s="39"/>
      <c r="J43" s="12">
        <v>500</v>
      </c>
      <c r="K43" s="195">
        <v>200</v>
      </c>
      <c r="L43" s="191"/>
      <c r="M43" s="6"/>
      <c r="O43" s="98"/>
    </row>
    <row r="44" spans="1:13" ht="12.75">
      <c r="A44" s="12"/>
      <c r="B44" s="132">
        <v>44029</v>
      </c>
      <c r="C44" t="s">
        <v>42</v>
      </c>
      <c r="D44" t="s">
        <v>82</v>
      </c>
      <c r="E44" t="s">
        <v>43</v>
      </c>
      <c r="F44" s="98" t="s">
        <v>169</v>
      </c>
      <c r="G44" s="89" t="s">
        <v>109</v>
      </c>
      <c r="H44" s="12"/>
      <c r="I44" s="39"/>
      <c r="J44" s="12">
        <v>500</v>
      </c>
      <c r="K44" s="195"/>
      <c r="L44" s="191">
        <v>1</v>
      </c>
      <c r="M44" s="6"/>
    </row>
    <row r="45" spans="1:13" ht="12.75">
      <c r="A45" s="12"/>
      <c r="B45" s="132">
        <v>44030</v>
      </c>
      <c r="C45" t="s">
        <v>42</v>
      </c>
      <c r="D45" t="s">
        <v>82</v>
      </c>
      <c r="E45" t="s">
        <v>43</v>
      </c>
      <c r="F45" s="98" t="s">
        <v>169</v>
      </c>
      <c r="G45" s="89" t="s">
        <v>109</v>
      </c>
      <c r="H45" s="12"/>
      <c r="I45" s="39"/>
      <c r="J45" s="12">
        <v>500</v>
      </c>
      <c r="K45" s="195"/>
      <c r="L45" s="191">
        <v>1</v>
      </c>
      <c r="M45" s="6"/>
    </row>
    <row r="46" spans="1:13" ht="12.75">
      <c r="A46" s="12"/>
      <c r="B46" s="132">
        <v>44031</v>
      </c>
      <c r="C46" t="s">
        <v>42</v>
      </c>
      <c r="D46" t="s">
        <v>82</v>
      </c>
      <c r="E46" t="s">
        <v>43</v>
      </c>
      <c r="F46" s="98" t="s">
        <v>169</v>
      </c>
      <c r="G46" s="89" t="s">
        <v>109</v>
      </c>
      <c r="H46" s="12"/>
      <c r="I46" s="39"/>
      <c r="J46" s="12">
        <v>500</v>
      </c>
      <c r="K46" s="195">
        <v>200</v>
      </c>
      <c r="L46" s="191">
        <v>1</v>
      </c>
      <c r="M46" s="6"/>
    </row>
    <row r="47" spans="1:13" ht="12.75">
      <c r="A47" s="12"/>
      <c r="B47" s="132">
        <v>44035</v>
      </c>
      <c r="C47" s="21" t="s">
        <v>42</v>
      </c>
      <c r="D47" s="21" t="s">
        <v>117</v>
      </c>
      <c r="E47" s="21" t="s">
        <v>273</v>
      </c>
      <c r="F47" s="98" t="s">
        <v>272</v>
      </c>
      <c r="G47" s="89" t="s">
        <v>109</v>
      </c>
      <c r="H47" s="12"/>
      <c r="I47" s="39"/>
      <c r="J47" s="12">
        <v>500</v>
      </c>
      <c r="K47" s="195">
        <v>500</v>
      </c>
      <c r="L47" s="191">
        <v>1</v>
      </c>
      <c r="M47" s="6"/>
    </row>
    <row r="48" spans="1:13" ht="12.75">
      <c r="A48" s="12"/>
      <c r="B48" s="132">
        <v>44036</v>
      </c>
      <c r="C48" s="21" t="s">
        <v>42</v>
      </c>
      <c r="D48" s="21" t="s">
        <v>117</v>
      </c>
      <c r="E48" s="21" t="s">
        <v>273</v>
      </c>
      <c r="F48" s="98" t="s">
        <v>5</v>
      </c>
      <c r="G48" s="89" t="s">
        <v>44</v>
      </c>
      <c r="H48" s="12"/>
      <c r="I48" s="39"/>
      <c r="J48" s="12"/>
      <c r="K48" s="195"/>
      <c r="L48" s="191"/>
      <c r="M48" s="6"/>
    </row>
    <row r="49" spans="1:13" ht="12.75">
      <c r="A49" s="12"/>
      <c r="B49" s="132">
        <v>44037</v>
      </c>
      <c r="C49" s="21" t="s">
        <v>42</v>
      </c>
      <c r="D49" s="21" t="s">
        <v>117</v>
      </c>
      <c r="E49" s="21" t="s">
        <v>273</v>
      </c>
      <c r="F49" s="98" t="s">
        <v>5</v>
      </c>
      <c r="G49" s="89" t="s">
        <v>44</v>
      </c>
      <c r="H49" s="12"/>
      <c r="I49" s="39"/>
      <c r="J49" s="12"/>
      <c r="K49" s="195"/>
      <c r="L49" s="191"/>
      <c r="M49" s="6"/>
    </row>
    <row r="50" spans="1:13" ht="12.75">
      <c r="A50" s="12"/>
      <c r="B50" s="132">
        <v>44038</v>
      </c>
      <c r="C50" s="21" t="s">
        <v>42</v>
      </c>
      <c r="D50" s="21" t="s">
        <v>117</v>
      </c>
      <c r="E50" s="21" t="s">
        <v>273</v>
      </c>
      <c r="F50" s="98" t="s">
        <v>5</v>
      </c>
      <c r="G50" s="89" t="s">
        <v>44</v>
      </c>
      <c r="H50" s="12"/>
      <c r="I50" s="39"/>
      <c r="J50" s="12"/>
      <c r="K50" s="195"/>
      <c r="L50" s="191"/>
      <c r="M50" s="6"/>
    </row>
    <row r="51" spans="1:13" ht="13.5" thickBot="1">
      <c r="A51" s="13"/>
      <c r="B51" s="67" t="s">
        <v>276</v>
      </c>
      <c r="C51" s="21" t="s">
        <v>42</v>
      </c>
      <c r="D51" s="21" t="s">
        <v>274</v>
      </c>
      <c r="E51" s="21" t="s">
        <v>275</v>
      </c>
      <c r="F51" s="103" t="s">
        <v>118</v>
      </c>
      <c r="G51" s="89" t="s">
        <v>44</v>
      </c>
      <c r="H51" s="12"/>
      <c r="I51" s="39"/>
      <c r="J51" s="28"/>
      <c r="K51" s="195"/>
      <c r="L51" s="191"/>
      <c r="M51" s="6"/>
    </row>
    <row r="52" spans="1:13" ht="13.5" thickBot="1">
      <c r="A52" s="30">
        <v>44044</v>
      </c>
      <c r="B52" s="69"/>
      <c r="C52" s="17"/>
      <c r="D52" s="17"/>
      <c r="E52" s="17"/>
      <c r="F52" s="101"/>
      <c r="G52" s="85"/>
      <c r="H52" s="11"/>
      <c r="I52" s="36"/>
      <c r="J52" s="31">
        <f>SUM(J53:J59)</f>
        <v>2000</v>
      </c>
      <c r="K52" s="195"/>
      <c r="L52" s="191"/>
      <c r="M52" s="6"/>
    </row>
    <row r="53" spans="1:13" ht="12.75">
      <c r="A53" s="12"/>
      <c r="B53" s="67" t="s">
        <v>277</v>
      </c>
      <c r="C53" t="s">
        <v>42</v>
      </c>
      <c r="D53" t="s">
        <v>67</v>
      </c>
      <c r="E53" t="s">
        <v>67</v>
      </c>
      <c r="F53" s="103" t="s">
        <v>278</v>
      </c>
      <c r="G53" s="89" t="s">
        <v>44</v>
      </c>
      <c r="H53" s="12"/>
      <c r="I53" s="39"/>
      <c r="J53" s="95"/>
      <c r="K53" s="195"/>
      <c r="L53" s="191"/>
      <c r="M53" s="6"/>
    </row>
    <row r="54" spans="1:13" ht="12.75">
      <c r="A54" s="12"/>
      <c r="B54" s="70">
        <v>44063</v>
      </c>
      <c r="C54" t="s">
        <v>42</v>
      </c>
      <c r="D54" t="s">
        <v>281</v>
      </c>
      <c r="E54" t="s">
        <v>279</v>
      </c>
      <c r="F54" s="98" t="s">
        <v>280</v>
      </c>
      <c r="G54" s="89" t="s">
        <v>44</v>
      </c>
      <c r="H54" s="12"/>
      <c r="I54" s="39"/>
      <c r="J54" s="95">
        <v>500</v>
      </c>
      <c r="K54" s="195">
        <v>300</v>
      </c>
      <c r="L54" s="191"/>
      <c r="M54" s="6"/>
    </row>
    <row r="55" spans="1:13" ht="12.75">
      <c r="A55" s="12"/>
      <c r="B55" s="70">
        <v>44064</v>
      </c>
      <c r="C55" t="s">
        <v>42</v>
      </c>
      <c r="D55" t="s">
        <v>281</v>
      </c>
      <c r="E55" t="s">
        <v>279</v>
      </c>
      <c r="F55" s="103" t="s">
        <v>68</v>
      </c>
      <c r="G55" s="89" t="s">
        <v>44</v>
      </c>
      <c r="H55" s="12"/>
      <c r="I55" s="39"/>
      <c r="J55" s="95"/>
      <c r="K55" s="195"/>
      <c r="L55" s="191"/>
      <c r="M55" s="6"/>
    </row>
    <row r="56" spans="1:13" ht="12.75">
      <c r="A56" s="12"/>
      <c r="B56" s="70">
        <v>44065</v>
      </c>
      <c r="C56" s="5" t="s">
        <v>42</v>
      </c>
      <c r="D56" t="s">
        <v>281</v>
      </c>
      <c r="E56" t="s">
        <v>279</v>
      </c>
      <c r="F56" s="103" t="s">
        <v>68</v>
      </c>
      <c r="G56" s="89" t="s">
        <v>109</v>
      </c>
      <c r="H56" s="12"/>
      <c r="I56" s="39"/>
      <c r="J56" s="95"/>
      <c r="K56" s="195"/>
      <c r="L56" s="191"/>
      <c r="M56" s="6"/>
    </row>
    <row r="57" spans="1:13" ht="12.75">
      <c r="A57" s="12"/>
      <c r="B57" s="70">
        <v>44066</v>
      </c>
      <c r="C57" s="5" t="s">
        <v>42</v>
      </c>
      <c r="D57" t="s">
        <v>281</v>
      </c>
      <c r="E57" t="s">
        <v>279</v>
      </c>
      <c r="F57" s="102" t="s">
        <v>72</v>
      </c>
      <c r="G57" s="89" t="s">
        <v>109</v>
      </c>
      <c r="H57" s="12"/>
      <c r="I57" s="39"/>
      <c r="J57" s="12">
        <v>500</v>
      </c>
      <c r="K57" s="195">
        <v>150</v>
      </c>
      <c r="L57" s="191">
        <v>1</v>
      </c>
      <c r="M57" s="6"/>
    </row>
    <row r="58" spans="1:13" ht="12.75">
      <c r="A58" s="7"/>
      <c r="B58" s="70">
        <v>44067</v>
      </c>
      <c r="C58" s="5" t="s">
        <v>42</v>
      </c>
      <c r="D58" t="s">
        <v>281</v>
      </c>
      <c r="E58" t="s">
        <v>279</v>
      </c>
      <c r="F58" s="102" t="s">
        <v>72</v>
      </c>
      <c r="G58" s="89" t="s">
        <v>109</v>
      </c>
      <c r="H58" s="12"/>
      <c r="I58" s="39"/>
      <c r="J58" s="12">
        <v>500</v>
      </c>
      <c r="K58" s="195"/>
      <c r="L58" s="191">
        <v>1</v>
      </c>
      <c r="M58" s="6"/>
    </row>
    <row r="59" spans="1:13" ht="13.5" thickBot="1">
      <c r="A59" s="7"/>
      <c r="B59" s="70">
        <v>44068</v>
      </c>
      <c r="C59" s="5" t="s">
        <v>42</v>
      </c>
      <c r="D59" t="s">
        <v>281</v>
      </c>
      <c r="E59" t="s">
        <v>279</v>
      </c>
      <c r="F59" s="102" t="s">
        <v>72</v>
      </c>
      <c r="G59" s="89" t="s">
        <v>109</v>
      </c>
      <c r="H59" s="12"/>
      <c r="I59" s="39"/>
      <c r="J59" s="12">
        <v>500</v>
      </c>
      <c r="K59" s="195">
        <v>150</v>
      </c>
      <c r="L59" s="191"/>
      <c r="M59" s="6"/>
    </row>
    <row r="60" spans="1:13" ht="13.5" thickBot="1">
      <c r="A60" s="32">
        <v>44075</v>
      </c>
      <c r="B60" s="69"/>
      <c r="C60" s="17"/>
      <c r="D60" s="17"/>
      <c r="E60" s="17"/>
      <c r="F60" s="101"/>
      <c r="G60" s="85"/>
      <c r="H60" s="11"/>
      <c r="I60" s="37"/>
      <c r="J60" s="31">
        <f>SUM(J61:J67)</f>
        <v>500</v>
      </c>
      <c r="K60" s="195"/>
      <c r="L60" s="191"/>
      <c r="M60" s="6"/>
    </row>
    <row r="61" spans="1:13" ht="12.75">
      <c r="A61" s="12"/>
      <c r="B61" s="67" t="s">
        <v>282</v>
      </c>
      <c r="C61" s="5" t="s">
        <v>42</v>
      </c>
      <c r="D61" s="21" t="s">
        <v>283</v>
      </c>
      <c r="E61" s="21" t="s">
        <v>284</v>
      </c>
      <c r="F61" s="103" t="s">
        <v>172</v>
      </c>
      <c r="G61" s="89" t="s">
        <v>44</v>
      </c>
      <c r="H61" s="12"/>
      <c r="I61" s="39"/>
      <c r="J61" s="12"/>
      <c r="K61" s="195"/>
      <c r="L61" s="191"/>
      <c r="M61" s="6"/>
    </row>
    <row r="62" spans="1:13" ht="12.75">
      <c r="A62" s="12"/>
      <c r="B62" s="70">
        <v>44087</v>
      </c>
      <c r="C62" s="21" t="s">
        <v>18</v>
      </c>
      <c r="D62" s="21" t="s">
        <v>285</v>
      </c>
      <c r="E62" s="21" t="s">
        <v>286</v>
      </c>
      <c r="F62" s="103" t="s">
        <v>84</v>
      </c>
      <c r="G62" s="89" t="s">
        <v>44</v>
      </c>
      <c r="H62" s="12"/>
      <c r="I62" s="39"/>
      <c r="J62" s="12"/>
      <c r="K62" s="195"/>
      <c r="L62" s="191"/>
      <c r="M62" s="6"/>
    </row>
    <row r="63" spans="1:13" ht="12.75">
      <c r="A63" s="12"/>
      <c r="B63" s="70">
        <v>44092</v>
      </c>
      <c r="C63" s="21" t="s">
        <v>18</v>
      </c>
      <c r="D63" s="21" t="s">
        <v>287</v>
      </c>
      <c r="E63" s="21" t="s">
        <v>288</v>
      </c>
      <c r="F63" s="103" t="s">
        <v>289</v>
      </c>
      <c r="G63" s="89" t="s">
        <v>109</v>
      </c>
      <c r="H63" s="12"/>
      <c r="I63" s="39"/>
      <c r="J63" s="12">
        <v>500</v>
      </c>
      <c r="K63" s="195">
        <v>420</v>
      </c>
      <c r="L63" s="191">
        <v>1</v>
      </c>
      <c r="M63" s="6"/>
    </row>
    <row r="64" spans="1:13" ht="12.75">
      <c r="A64" s="12"/>
      <c r="B64" s="70">
        <v>44093</v>
      </c>
      <c r="C64" s="21" t="s">
        <v>18</v>
      </c>
      <c r="D64" s="21" t="s">
        <v>287</v>
      </c>
      <c r="E64" s="21" t="s">
        <v>288</v>
      </c>
      <c r="F64" s="103" t="s">
        <v>69</v>
      </c>
      <c r="G64" s="89" t="s">
        <v>44</v>
      </c>
      <c r="H64" s="12"/>
      <c r="I64" s="39"/>
      <c r="J64" s="12"/>
      <c r="K64" s="195"/>
      <c r="L64" s="191"/>
      <c r="M64" s="6"/>
    </row>
    <row r="65" spans="1:13" ht="12.75">
      <c r="A65" s="12"/>
      <c r="B65" s="70">
        <v>44094</v>
      </c>
      <c r="C65" s="21" t="s">
        <v>18</v>
      </c>
      <c r="D65" s="21" t="s">
        <v>287</v>
      </c>
      <c r="E65" s="21" t="s">
        <v>288</v>
      </c>
      <c r="F65" s="103" t="s">
        <v>69</v>
      </c>
      <c r="G65" s="89" t="s">
        <v>44</v>
      </c>
      <c r="H65" s="12"/>
      <c r="I65" s="39"/>
      <c r="J65" s="95"/>
      <c r="K65" s="195"/>
      <c r="L65" s="191"/>
      <c r="M65" s="6"/>
    </row>
    <row r="66" spans="1:13" ht="12.75">
      <c r="A66" s="12"/>
      <c r="B66" s="70" t="s">
        <v>290</v>
      </c>
      <c r="C66" s="21" t="s">
        <v>18</v>
      </c>
      <c r="D66" s="21" t="s">
        <v>291</v>
      </c>
      <c r="E66" s="21" t="s">
        <v>201</v>
      </c>
      <c r="F66" s="103" t="s">
        <v>119</v>
      </c>
      <c r="G66" s="91" t="s">
        <v>44</v>
      </c>
      <c r="H66" s="12"/>
      <c r="I66" s="39"/>
      <c r="J66" s="95"/>
      <c r="K66" s="195"/>
      <c r="L66" s="191"/>
      <c r="M66" s="6"/>
    </row>
    <row r="67" spans="1:13" ht="13.5" thickBot="1">
      <c r="A67" s="13"/>
      <c r="B67" s="150"/>
      <c r="C67" s="94"/>
      <c r="D67" s="94"/>
      <c r="E67" s="94"/>
      <c r="F67" s="130"/>
      <c r="G67" s="91"/>
      <c r="H67" s="12"/>
      <c r="I67" s="39"/>
      <c r="J67" s="96"/>
      <c r="K67" s="195"/>
      <c r="L67" s="191"/>
      <c r="M67" s="6"/>
    </row>
    <row r="68" spans="1:13" ht="13.5" thickBot="1">
      <c r="A68" s="30">
        <v>44105</v>
      </c>
      <c r="B68" s="69"/>
      <c r="C68" s="17"/>
      <c r="D68" s="17"/>
      <c r="E68" s="17"/>
      <c r="F68" s="97"/>
      <c r="G68" s="92"/>
      <c r="H68" s="11"/>
      <c r="I68" s="37"/>
      <c r="J68" s="31">
        <f>SUM(J69:J72)</f>
        <v>9000</v>
      </c>
      <c r="K68" s="195"/>
      <c r="L68" s="191"/>
      <c r="M68" s="6"/>
    </row>
    <row r="69" spans="1:13" ht="12.75">
      <c r="A69" s="11"/>
      <c r="B69" s="68" t="s">
        <v>292</v>
      </c>
      <c r="C69" s="21" t="s">
        <v>42</v>
      </c>
      <c r="D69" s="21" t="s">
        <v>67</v>
      </c>
      <c r="E69" s="21" t="s">
        <v>67</v>
      </c>
      <c r="F69" s="98" t="s">
        <v>120</v>
      </c>
      <c r="G69" s="91" t="s">
        <v>109</v>
      </c>
      <c r="H69" s="12"/>
      <c r="I69" s="39"/>
      <c r="J69" s="12">
        <v>1500</v>
      </c>
      <c r="K69" s="195">
        <v>540</v>
      </c>
      <c r="L69" s="191">
        <v>2</v>
      </c>
      <c r="M69" s="6"/>
    </row>
    <row r="70" spans="1:13" ht="12.75">
      <c r="A70" s="12"/>
      <c r="B70" s="68">
        <v>44121</v>
      </c>
      <c r="C70" s="5" t="s">
        <v>42</v>
      </c>
      <c r="D70" s="21" t="s">
        <v>202</v>
      </c>
      <c r="E70" s="21" t="s">
        <v>203</v>
      </c>
      <c r="F70" s="62" t="s">
        <v>74</v>
      </c>
      <c r="G70" s="91" t="s">
        <v>109</v>
      </c>
      <c r="H70" s="12"/>
      <c r="I70" s="39"/>
      <c r="J70" s="12">
        <v>500</v>
      </c>
      <c r="K70" s="195">
        <v>190</v>
      </c>
      <c r="L70" s="191"/>
      <c r="M70" s="6"/>
    </row>
    <row r="71" spans="1:13" ht="12.75">
      <c r="A71" s="12"/>
      <c r="B71" s="68">
        <v>44122</v>
      </c>
      <c r="C71" s="5" t="s">
        <v>42</v>
      </c>
      <c r="D71" s="21" t="s">
        <v>202</v>
      </c>
      <c r="E71" s="21" t="s">
        <v>203</v>
      </c>
      <c r="F71" s="62" t="s">
        <v>73</v>
      </c>
      <c r="G71" s="91" t="s">
        <v>44</v>
      </c>
      <c r="H71" s="12"/>
      <c r="I71" s="39"/>
      <c r="J71" s="12"/>
      <c r="K71" s="195"/>
      <c r="L71" s="191"/>
      <c r="M71" s="6"/>
    </row>
    <row r="72" spans="1:13" ht="13.5" thickBot="1">
      <c r="A72" s="12"/>
      <c r="B72" s="68" t="s">
        <v>293</v>
      </c>
      <c r="C72" s="5" t="s">
        <v>42</v>
      </c>
      <c r="D72" s="21" t="s">
        <v>116</v>
      </c>
      <c r="E72" s="21" t="s">
        <v>156</v>
      </c>
      <c r="F72" s="62" t="s">
        <v>150</v>
      </c>
      <c r="G72" s="91" t="s">
        <v>162</v>
      </c>
      <c r="H72" s="12"/>
      <c r="I72" s="39"/>
      <c r="J72" s="12">
        <v>7000</v>
      </c>
      <c r="K72" s="195">
        <v>600</v>
      </c>
      <c r="L72" s="191"/>
      <c r="M72" s="6"/>
    </row>
    <row r="73" spans="1:13" ht="13.5" thickBot="1">
      <c r="A73" s="30">
        <v>44136</v>
      </c>
      <c r="B73" s="69"/>
      <c r="C73" s="17"/>
      <c r="D73" s="17"/>
      <c r="E73" s="17"/>
      <c r="F73" s="97"/>
      <c r="G73" s="85"/>
      <c r="H73" s="12"/>
      <c r="I73" s="40"/>
      <c r="J73" s="31">
        <f>SUM(J74)</f>
        <v>0</v>
      </c>
      <c r="K73" s="195"/>
      <c r="L73" s="191"/>
      <c r="M73" s="6"/>
    </row>
    <row r="74" spans="1:13" ht="13.5" thickBot="1">
      <c r="A74" s="7"/>
      <c r="B74" s="73"/>
      <c r="C74" s="10"/>
      <c r="D74" s="10"/>
      <c r="E74" s="10"/>
      <c r="F74" s="104" t="s">
        <v>47</v>
      </c>
      <c r="G74" s="90"/>
      <c r="H74" s="13"/>
      <c r="I74" s="41"/>
      <c r="J74" s="12"/>
      <c r="K74" s="195"/>
      <c r="L74" s="191"/>
      <c r="M74" s="6"/>
    </row>
    <row r="75" spans="1:13" ht="13.5" thickBot="1">
      <c r="A75" s="30">
        <v>44166</v>
      </c>
      <c r="B75" s="69"/>
      <c r="C75" s="17"/>
      <c r="D75" s="17"/>
      <c r="E75" s="17"/>
      <c r="F75" s="97"/>
      <c r="G75" s="85"/>
      <c r="H75" s="11"/>
      <c r="I75" s="36"/>
      <c r="J75" s="31">
        <f>SUM(J76:J77)</f>
        <v>500</v>
      </c>
      <c r="K75" s="195"/>
      <c r="L75" s="191"/>
      <c r="M75" s="6"/>
    </row>
    <row r="76" spans="1:13" ht="12.75">
      <c r="A76" s="9"/>
      <c r="B76" s="70">
        <v>44178</v>
      </c>
      <c r="C76" s="5" t="s">
        <v>160</v>
      </c>
      <c r="D76" s="21" t="s">
        <v>82</v>
      </c>
      <c r="E76" s="21" t="s">
        <v>43</v>
      </c>
      <c r="F76" s="98" t="s">
        <v>83</v>
      </c>
      <c r="G76" s="89" t="s">
        <v>109</v>
      </c>
      <c r="H76" s="12"/>
      <c r="I76" s="39"/>
      <c r="J76" s="11">
        <v>500</v>
      </c>
      <c r="K76" s="195">
        <v>400</v>
      </c>
      <c r="L76" s="191"/>
      <c r="M76" s="6"/>
    </row>
    <row r="77" spans="1:13" ht="13.5" thickBot="1">
      <c r="A77" s="21"/>
      <c r="B77" s="70"/>
      <c r="C77" s="5"/>
      <c r="D77" s="21"/>
      <c r="E77" s="21"/>
      <c r="F77" s="98"/>
      <c r="G77" s="89"/>
      <c r="H77" s="12"/>
      <c r="I77" s="39"/>
      <c r="J77" s="13"/>
      <c r="K77" s="196"/>
      <c r="L77" s="191"/>
      <c r="M77" s="6"/>
    </row>
    <row r="78" spans="1:13" ht="12.75">
      <c r="A78" s="52" t="s">
        <v>32</v>
      </c>
      <c r="B78" s="69"/>
      <c r="C78" s="17"/>
      <c r="D78" s="17"/>
      <c r="E78" s="17"/>
      <c r="F78" s="97"/>
      <c r="G78" s="81"/>
      <c r="H78" s="17"/>
      <c r="I78" s="33"/>
      <c r="J78" s="52">
        <f>J7+J10+J15+J20+J26+J36+J41+J52+J60+J68+J73+J75</f>
        <v>35100</v>
      </c>
      <c r="K78" s="192">
        <f>SUM(K7:K77)</f>
        <v>7210</v>
      </c>
      <c r="L78" s="192">
        <f>SUM(L7:L77)</f>
        <v>18</v>
      </c>
      <c r="M78" s="52"/>
    </row>
    <row r="79" spans="1:13" ht="12.75">
      <c r="A79" s="57" t="s">
        <v>33</v>
      </c>
      <c r="B79" s="74" t="s">
        <v>34</v>
      </c>
      <c r="C79" s="24" t="s">
        <v>243</v>
      </c>
      <c r="D79" s="226" t="s">
        <v>26</v>
      </c>
      <c r="E79" s="23" t="s">
        <v>27</v>
      </c>
      <c r="F79" s="105">
        <v>43568</v>
      </c>
      <c r="J79" s="51"/>
      <c r="K79" s="155">
        <v>0.42</v>
      </c>
      <c r="L79" s="155">
        <v>50</v>
      </c>
      <c r="M79" s="51"/>
    </row>
    <row r="80" spans="1:12" ht="12.75">
      <c r="A80" s="25"/>
      <c r="B80" s="75" t="s">
        <v>35</v>
      </c>
      <c r="C80" s="26" t="s">
        <v>242</v>
      </c>
      <c r="D80" s="5"/>
      <c r="E80" s="5" t="s">
        <v>45</v>
      </c>
      <c r="F80" s="106">
        <v>43221</v>
      </c>
      <c r="H80" s="229" t="s">
        <v>10</v>
      </c>
      <c r="I80" s="230"/>
      <c r="J80" s="59"/>
      <c r="K80" s="193">
        <f>K78*K79</f>
        <v>3028.2</v>
      </c>
      <c r="L80" s="193">
        <f>L78*L79</f>
        <v>900</v>
      </c>
    </row>
    <row r="81" spans="1:11" ht="12.75">
      <c r="A81" s="25"/>
      <c r="B81" s="75" t="s">
        <v>24</v>
      </c>
      <c r="C81" s="26" t="s">
        <v>244</v>
      </c>
      <c r="D81" s="5"/>
      <c r="E81" s="21" t="s">
        <v>38</v>
      </c>
      <c r="F81" s="106">
        <v>43606</v>
      </c>
      <c r="H81" s="231" t="s">
        <v>249</v>
      </c>
      <c r="I81" s="232"/>
      <c r="J81" s="233"/>
      <c r="K81" s="77"/>
    </row>
    <row r="82" spans="1:11" ht="12.75">
      <c r="A82" s="25"/>
      <c r="B82" s="75" t="s">
        <v>25</v>
      </c>
      <c r="C82" s="26" t="s">
        <v>245</v>
      </c>
      <c r="D82" s="5"/>
      <c r="E82" s="21" t="s">
        <v>36</v>
      </c>
      <c r="F82" s="106">
        <v>43617</v>
      </c>
      <c r="H82" s="25" t="s">
        <v>16</v>
      </c>
      <c r="I82" s="22" t="s">
        <v>146</v>
      </c>
      <c r="J82" s="26"/>
      <c r="K82" s="77"/>
    </row>
    <row r="83" spans="2:11" ht="12.75">
      <c r="B83" s="76" t="s">
        <v>246</v>
      </c>
      <c r="C83" s="55" t="s">
        <v>247</v>
      </c>
      <c r="D83" s="5"/>
      <c r="E83" s="5" t="s">
        <v>46</v>
      </c>
      <c r="F83" s="106">
        <v>43627</v>
      </c>
      <c r="H83" s="25" t="s">
        <v>20</v>
      </c>
      <c r="I83" s="22" t="s">
        <v>147</v>
      </c>
      <c r="J83" s="26"/>
      <c r="K83" s="77"/>
    </row>
    <row r="84" spans="1:11" ht="12.75">
      <c r="A84" s="56" t="s">
        <v>31</v>
      </c>
      <c r="B84" s="74" t="s">
        <v>179</v>
      </c>
      <c r="C84" s="24">
        <v>500</v>
      </c>
      <c r="E84" s="21" t="s">
        <v>248</v>
      </c>
      <c r="F84" s="227">
        <v>43692</v>
      </c>
      <c r="H84" s="25" t="s">
        <v>11</v>
      </c>
      <c r="I84" s="22" t="s">
        <v>148</v>
      </c>
      <c r="J84" s="26"/>
      <c r="K84" s="77"/>
    </row>
    <row r="85" spans="2:11" ht="12.75">
      <c r="B85" s="75" t="s">
        <v>207</v>
      </c>
      <c r="C85" s="26">
        <v>200</v>
      </c>
      <c r="D85" s="5"/>
      <c r="E85" s="5" t="s">
        <v>28</v>
      </c>
      <c r="F85" s="106">
        <v>43764</v>
      </c>
      <c r="H85" s="25" t="s">
        <v>59</v>
      </c>
      <c r="I85" s="22" t="s">
        <v>250</v>
      </c>
      <c r="J85" s="26"/>
      <c r="K85" s="77"/>
    </row>
    <row r="86" spans="1:11" ht="12.75">
      <c r="A86" s="25"/>
      <c r="B86" s="75" t="s">
        <v>180</v>
      </c>
      <c r="C86" s="26">
        <v>500</v>
      </c>
      <c r="D86" s="5"/>
      <c r="E86" s="5" t="s">
        <v>29</v>
      </c>
      <c r="F86" s="106">
        <v>43770</v>
      </c>
      <c r="G86" s="82"/>
      <c r="H86" s="53" t="s">
        <v>65</v>
      </c>
      <c r="I86" s="58" t="s">
        <v>251</v>
      </c>
      <c r="J86" s="55"/>
      <c r="K86" s="77"/>
    </row>
    <row r="87" spans="1:11" ht="12.75">
      <c r="A87" s="53"/>
      <c r="B87" s="76" t="s">
        <v>155</v>
      </c>
      <c r="C87" s="55">
        <v>50</v>
      </c>
      <c r="D87" s="54"/>
      <c r="E87" s="54" t="s">
        <v>30</v>
      </c>
      <c r="F87" s="107">
        <v>43807</v>
      </c>
      <c r="G87" s="82"/>
      <c r="K87" s="77"/>
    </row>
    <row r="88" spans="1:11" ht="12.75">
      <c r="A88" s="5"/>
      <c r="B88" s="77"/>
      <c r="C88" s="5"/>
      <c r="D88" s="5"/>
      <c r="E88" s="5"/>
      <c r="F88" s="98"/>
      <c r="G88" s="82"/>
      <c r="H88" s="82"/>
      <c r="I88" s="82"/>
      <c r="J88" s="82"/>
      <c r="K88" s="77"/>
    </row>
    <row r="89" spans="7:11" ht="12.75">
      <c r="G89" s="82"/>
      <c r="H89" s="82"/>
      <c r="I89" s="82"/>
      <c r="J89" s="82"/>
      <c r="K89" s="77"/>
    </row>
    <row r="90" spans="7:11" ht="12.75">
      <c r="G90" s="82"/>
      <c r="H90" s="82"/>
      <c r="I90" s="82"/>
      <c r="J90" s="82"/>
      <c r="K90" s="77"/>
    </row>
    <row r="91" spans="7:10" ht="12.75">
      <c r="G91" s="82"/>
      <c r="H91" s="82"/>
      <c r="I91" s="82"/>
      <c r="J91" s="82"/>
    </row>
    <row r="92" spans="8:10" ht="12.75">
      <c r="H92" s="93"/>
      <c r="I92" s="93"/>
      <c r="J92" s="93"/>
    </row>
    <row r="93" spans="8:10" ht="12.75">
      <c r="H93" s="93"/>
      <c r="I93" s="93"/>
      <c r="J93" s="93"/>
    </row>
  </sheetData>
  <sheetProtection/>
  <mergeCells count="2">
    <mergeCell ref="H80:I80"/>
    <mergeCell ref="H81:J81"/>
  </mergeCells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60" zoomScalePageLayoutView="0" workbookViewId="0" topLeftCell="A1">
      <selection activeCell="D25" sqref="D25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22.00390625" style="0" customWidth="1"/>
    <col min="5" max="5" width="6.00390625" style="0" customWidth="1"/>
    <col min="6" max="6" width="10.8515625" style="60" customWidth="1"/>
    <col min="7" max="7" width="4.140625" style="0" customWidth="1"/>
    <col min="9" max="9" width="23.7109375" style="0" customWidth="1"/>
    <col min="11" max="11" width="6.421875" style="0" customWidth="1"/>
    <col min="12" max="12" width="10.8515625" style="60" customWidth="1"/>
    <col min="13" max="13" width="26.421875" style="0" customWidth="1"/>
    <col min="15" max="15" width="5.8515625" style="0" customWidth="1"/>
    <col min="16" max="16" width="12.8515625" style="60" customWidth="1"/>
  </cols>
  <sheetData>
    <row r="1" spans="1:12" ht="24" thickBot="1">
      <c r="A1" s="108"/>
      <c r="B1" s="109"/>
      <c r="C1" s="110" t="s">
        <v>210</v>
      </c>
      <c r="D1" s="108"/>
      <c r="E1" s="108"/>
      <c r="F1" s="111"/>
      <c r="G1" s="108"/>
      <c r="H1" s="109"/>
      <c r="I1" s="112"/>
      <c r="J1" s="108"/>
      <c r="K1" s="108"/>
      <c r="L1" s="111"/>
    </row>
    <row r="2" spans="1:15" ht="18" customHeight="1" thickBot="1">
      <c r="A2" s="111">
        <v>1</v>
      </c>
      <c r="B2" s="199" t="s">
        <v>211</v>
      </c>
      <c r="C2" s="200" t="s">
        <v>212</v>
      </c>
      <c r="D2" s="201">
        <v>2010</v>
      </c>
      <c r="E2" s="201">
        <v>16.6</v>
      </c>
      <c r="F2" s="188" t="s">
        <v>102</v>
      </c>
      <c r="G2" s="111">
        <v>24</v>
      </c>
      <c r="H2" s="114" t="s">
        <v>77</v>
      </c>
      <c r="I2" s="116" t="s">
        <v>135</v>
      </c>
      <c r="J2" s="117">
        <v>2007</v>
      </c>
      <c r="K2" s="117">
        <v>7.6</v>
      </c>
      <c r="L2" s="190" t="s">
        <v>107</v>
      </c>
      <c r="M2" s="180" t="s">
        <v>224</v>
      </c>
      <c r="N2" s="123" t="s">
        <v>76</v>
      </c>
      <c r="O2" s="123"/>
    </row>
    <row r="3" spans="1:16" ht="16.5" customHeight="1" thickBot="1">
      <c r="A3" s="142">
        <v>2</v>
      </c>
      <c r="B3" s="114" t="s">
        <v>195</v>
      </c>
      <c r="C3" s="200" t="s">
        <v>112</v>
      </c>
      <c r="D3" s="201">
        <v>2008</v>
      </c>
      <c r="E3" s="201">
        <v>11.6</v>
      </c>
      <c r="F3" s="188" t="s">
        <v>103</v>
      </c>
      <c r="G3" s="111">
        <v>25</v>
      </c>
      <c r="I3" s="215" t="s">
        <v>220</v>
      </c>
      <c r="J3" s="117">
        <v>2007</v>
      </c>
      <c r="K3" s="117">
        <v>14.1</v>
      </c>
      <c r="L3" s="190" t="s">
        <v>101</v>
      </c>
      <c r="M3" s="172" t="s">
        <v>181</v>
      </c>
      <c r="N3" s="123" t="s">
        <v>76</v>
      </c>
      <c r="O3" s="123"/>
      <c r="P3" s="77"/>
    </row>
    <row r="4" spans="1:16" ht="16.5" thickBot="1">
      <c r="A4" s="142">
        <v>3</v>
      </c>
      <c r="B4" s="118"/>
      <c r="C4" s="200" t="s">
        <v>193</v>
      </c>
      <c r="D4" s="201">
        <v>2008</v>
      </c>
      <c r="E4" s="201">
        <v>11.6</v>
      </c>
      <c r="F4" s="189" t="s">
        <v>194</v>
      </c>
      <c r="G4" s="111">
        <v>26</v>
      </c>
      <c r="H4" s="118"/>
      <c r="I4" s="116" t="s">
        <v>269</v>
      </c>
      <c r="J4" s="117">
        <v>2007</v>
      </c>
      <c r="K4" s="117">
        <v>14.8</v>
      </c>
      <c r="L4" s="190" t="s">
        <v>221</v>
      </c>
      <c r="M4" s="174" t="s">
        <v>122</v>
      </c>
      <c r="N4" s="182">
        <v>2000</v>
      </c>
      <c r="O4" s="125"/>
      <c r="P4" s="181" t="s">
        <v>103</v>
      </c>
    </row>
    <row r="5" spans="1:16" ht="16.5" thickBot="1">
      <c r="A5" s="203">
        <v>4</v>
      </c>
      <c r="C5" s="200" t="s">
        <v>213</v>
      </c>
      <c r="D5" s="201">
        <v>2008</v>
      </c>
      <c r="E5" s="201">
        <v>12.6</v>
      </c>
      <c r="F5" s="169" t="s">
        <v>102</v>
      </c>
      <c r="G5" s="111">
        <v>27</v>
      </c>
      <c r="I5" s="215" t="s">
        <v>91</v>
      </c>
      <c r="J5" s="117">
        <v>2006</v>
      </c>
      <c r="K5" s="117">
        <v>7.4</v>
      </c>
      <c r="L5" s="169" t="s">
        <v>101</v>
      </c>
      <c r="M5" s="205" t="s">
        <v>182</v>
      </c>
      <c r="N5" s="5"/>
      <c r="O5" s="139"/>
      <c r="P5" s="181"/>
    </row>
    <row r="6" spans="1:16" ht="15.75">
      <c r="A6" s="111">
        <v>5</v>
      </c>
      <c r="B6" s="114" t="s">
        <v>196</v>
      </c>
      <c r="C6" s="200" t="s">
        <v>126</v>
      </c>
      <c r="D6" s="201">
        <v>2006</v>
      </c>
      <c r="E6" s="201">
        <v>6.8</v>
      </c>
      <c r="F6" s="169" t="s">
        <v>107</v>
      </c>
      <c r="G6" s="111">
        <v>28</v>
      </c>
      <c r="H6" s="114" t="s">
        <v>78</v>
      </c>
      <c r="I6" s="116" t="s">
        <v>92</v>
      </c>
      <c r="J6" s="117">
        <v>2005</v>
      </c>
      <c r="K6" s="117">
        <v>4.9</v>
      </c>
      <c r="L6" s="169" t="s">
        <v>108</v>
      </c>
      <c r="M6" s="179" t="s">
        <v>188</v>
      </c>
      <c r="N6" s="186">
        <v>1997</v>
      </c>
      <c r="O6" s="168"/>
      <c r="P6" s="181" t="s">
        <v>104</v>
      </c>
    </row>
    <row r="7" spans="1:16" ht="15.75">
      <c r="A7" s="142">
        <v>6</v>
      </c>
      <c r="B7" s="118"/>
      <c r="C7" s="200" t="s">
        <v>86</v>
      </c>
      <c r="D7" s="201">
        <v>2006</v>
      </c>
      <c r="E7" s="201">
        <v>8.7</v>
      </c>
      <c r="F7" s="169" t="s">
        <v>105</v>
      </c>
      <c r="H7" s="118"/>
      <c r="M7" s="176" t="s">
        <v>185</v>
      </c>
      <c r="N7" s="183">
        <v>2001</v>
      </c>
      <c r="O7" s="170"/>
      <c r="P7" s="181" t="s">
        <v>102</v>
      </c>
    </row>
    <row r="8" spans="1:16" ht="16.5" thickBot="1">
      <c r="A8" s="142">
        <v>7</v>
      </c>
      <c r="B8" s="122" t="s">
        <v>78</v>
      </c>
      <c r="C8" s="200" t="s">
        <v>87</v>
      </c>
      <c r="D8" s="201">
        <v>2005</v>
      </c>
      <c r="E8" s="201">
        <v>4</v>
      </c>
      <c r="F8" s="169" t="s">
        <v>106</v>
      </c>
      <c r="G8" s="115"/>
      <c r="M8" s="216" t="s">
        <v>129</v>
      </c>
      <c r="N8" s="183">
        <v>2001</v>
      </c>
      <c r="O8" s="168"/>
      <c r="P8" s="181" t="s">
        <v>117</v>
      </c>
    </row>
    <row r="9" spans="1:16" ht="16.5" thickBot="1">
      <c r="A9" s="203">
        <v>8</v>
      </c>
      <c r="B9" s="118"/>
      <c r="C9" s="200" t="s">
        <v>214</v>
      </c>
      <c r="D9" s="201">
        <v>2005</v>
      </c>
      <c r="E9" s="201">
        <v>6.1</v>
      </c>
      <c r="F9" s="169" t="s">
        <v>117</v>
      </c>
      <c r="G9" s="115"/>
      <c r="H9" s="118"/>
      <c r="I9" s="213" t="s">
        <v>228</v>
      </c>
      <c r="M9" s="206" t="s">
        <v>183</v>
      </c>
      <c r="N9" s="5"/>
      <c r="O9" s="139"/>
      <c r="P9" s="181"/>
    </row>
    <row r="10" spans="1:16" ht="16.5" thickBot="1">
      <c r="A10" s="111">
        <v>9</v>
      </c>
      <c r="C10" s="200" t="s">
        <v>215</v>
      </c>
      <c r="D10" s="201">
        <v>2005</v>
      </c>
      <c r="E10" s="201">
        <v>6.3</v>
      </c>
      <c r="F10" s="169" t="s">
        <v>117</v>
      </c>
      <c r="G10" s="115"/>
      <c r="M10" s="174" t="s">
        <v>121</v>
      </c>
      <c r="N10" s="184">
        <v>1997</v>
      </c>
      <c r="O10" s="124"/>
      <c r="P10" s="181" t="s">
        <v>117</v>
      </c>
    </row>
    <row r="11" spans="1:16" ht="16.5" thickBot="1">
      <c r="A11" s="142">
        <v>10</v>
      </c>
      <c r="B11" s="204"/>
      <c r="C11" s="214" t="s">
        <v>216</v>
      </c>
      <c r="D11" s="201">
        <v>2004</v>
      </c>
      <c r="E11" s="201">
        <v>5.5</v>
      </c>
      <c r="F11" s="169" t="s">
        <v>117</v>
      </c>
      <c r="G11" s="115">
        <v>29</v>
      </c>
      <c r="H11" s="114" t="s">
        <v>77</v>
      </c>
      <c r="I11" s="214" t="s">
        <v>226</v>
      </c>
      <c r="J11" s="201">
        <v>2007</v>
      </c>
      <c r="K11" s="201">
        <v>21.4</v>
      </c>
      <c r="L11" s="169" t="s">
        <v>101</v>
      </c>
      <c r="M11" s="173" t="s">
        <v>184</v>
      </c>
      <c r="N11" s="5"/>
      <c r="O11" s="139"/>
      <c r="P11" s="181"/>
    </row>
    <row r="12" spans="1:16" ht="15.75">
      <c r="A12" s="142">
        <v>11</v>
      </c>
      <c r="C12" s="200" t="s">
        <v>170</v>
      </c>
      <c r="D12" s="201">
        <v>2004</v>
      </c>
      <c r="E12" s="201">
        <v>2.4</v>
      </c>
      <c r="F12" s="169" t="s">
        <v>102</v>
      </c>
      <c r="G12" s="115">
        <v>30</v>
      </c>
      <c r="H12" s="122" t="s">
        <v>79</v>
      </c>
      <c r="I12" s="214" t="s">
        <v>227</v>
      </c>
      <c r="J12" s="201">
        <v>2003</v>
      </c>
      <c r="K12" s="201">
        <v>10.2</v>
      </c>
      <c r="L12" s="169" t="s">
        <v>117</v>
      </c>
      <c r="M12" s="175" t="s">
        <v>85</v>
      </c>
      <c r="N12" s="184">
        <v>2002</v>
      </c>
      <c r="O12" s="124"/>
      <c r="P12" s="181" t="s">
        <v>103</v>
      </c>
    </row>
    <row r="13" spans="1:16" ht="16.5" thickBot="1">
      <c r="A13" s="203">
        <v>12</v>
      </c>
      <c r="B13" s="123"/>
      <c r="C13" s="200" t="s">
        <v>217</v>
      </c>
      <c r="D13" s="201">
        <v>2004</v>
      </c>
      <c r="E13" s="201">
        <v>4.4</v>
      </c>
      <c r="F13" s="169" t="s">
        <v>104</v>
      </c>
      <c r="G13" s="115">
        <v>31</v>
      </c>
      <c r="I13" s="215" t="s">
        <v>229</v>
      </c>
      <c r="J13" s="117">
        <v>2002</v>
      </c>
      <c r="K13" s="117">
        <v>7</v>
      </c>
      <c r="L13" s="190" t="s">
        <v>230</v>
      </c>
      <c r="M13" s="176" t="s">
        <v>88</v>
      </c>
      <c r="N13" s="167">
        <v>2002</v>
      </c>
      <c r="O13" s="124"/>
      <c r="P13" s="181" t="s">
        <v>104</v>
      </c>
    </row>
    <row r="14" spans="1:16" ht="15" customHeight="1" thickBot="1">
      <c r="A14" s="111">
        <v>13</v>
      </c>
      <c r="B14" s="122" t="s">
        <v>79</v>
      </c>
      <c r="C14" s="214" t="s">
        <v>208</v>
      </c>
      <c r="D14" s="201">
        <v>2003</v>
      </c>
      <c r="E14" s="201">
        <v>4.3</v>
      </c>
      <c r="F14" s="169" t="s">
        <v>102</v>
      </c>
      <c r="G14" s="115">
        <v>32</v>
      </c>
      <c r="I14" s="215" t="s">
        <v>231</v>
      </c>
      <c r="J14" s="117">
        <v>2002</v>
      </c>
      <c r="K14" s="117">
        <v>6</v>
      </c>
      <c r="L14" s="60" t="s">
        <v>117</v>
      </c>
      <c r="M14" s="173" t="s">
        <v>186</v>
      </c>
      <c r="N14" s="5"/>
      <c r="O14" s="139"/>
      <c r="P14" s="181"/>
    </row>
    <row r="15" spans="1:16" ht="16.5" thickBot="1">
      <c r="A15" s="142">
        <v>14</v>
      </c>
      <c r="C15" s="200" t="s">
        <v>218</v>
      </c>
      <c r="D15" s="201">
        <v>2003</v>
      </c>
      <c r="E15" s="201">
        <v>4.6</v>
      </c>
      <c r="F15" s="169" t="s">
        <v>104</v>
      </c>
      <c r="G15" s="115"/>
      <c r="H15" s="60"/>
      <c r="L15" s="169"/>
      <c r="M15" s="217" t="s">
        <v>136</v>
      </c>
      <c r="N15" s="208">
        <v>2003</v>
      </c>
      <c r="O15" s="207"/>
      <c r="P15" s="181" t="s">
        <v>117</v>
      </c>
    </row>
    <row r="16" spans="1:16" ht="16.5" thickBot="1">
      <c r="A16" s="142">
        <v>15</v>
      </c>
      <c r="B16" s="204"/>
      <c r="C16" s="214" t="s">
        <v>219</v>
      </c>
      <c r="D16" s="201">
        <v>2003</v>
      </c>
      <c r="E16" s="201">
        <v>1.7</v>
      </c>
      <c r="F16" s="169" t="s">
        <v>225</v>
      </c>
      <c r="G16" s="115"/>
      <c r="H16" s="118"/>
      <c r="I16" s="137" t="s">
        <v>81</v>
      </c>
      <c r="J16" s="118"/>
      <c r="K16" s="118"/>
      <c r="L16" s="169"/>
      <c r="M16" s="209" t="s">
        <v>137</v>
      </c>
      <c r="N16" s="208">
        <v>2004</v>
      </c>
      <c r="O16" s="207"/>
      <c r="P16" s="169" t="s">
        <v>103</v>
      </c>
    </row>
    <row r="17" spans="1:16" ht="16.5" thickBot="1">
      <c r="A17" s="203">
        <v>16</v>
      </c>
      <c r="C17" s="200" t="s">
        <v>142</v>
      </c>
      <c r="D17" s="201">
        <v>2002</v>
      </c>
      <c r="E17" s="201">
        <v>3.4</v>
      </c>
      <c r="F17" s="169" t="s">
        <v>102</v>
      </c>
      <c r="G17" s="115"/>
      <c r="H17" s="118"/>
      <c r="I17" s="135" t="s">
        <v>110</v>
      </c>
      <c r="J17" s="118"/>
      <c r="K17" s="118"/>
      <c r="L17" s="169"/>
      <c r="M17" s="173" t="s">
        <v>189</v>
      </c>
      <c r="N17" s="5"/>
      <c r="O17" s="139"/>
      <c r="P17" s="181"/>
    </row>
    <row r="18" spans="1:16" ht="15.75">
      <c r="A18" s="111">
        <v>17</v>
      </c>
      <c r="B18" s="187" t="s">
        <v>192</v>
      </c>
      <c r="C18" s="200" t="s">
        <v>130</v>
      </c>
      <c r="D18" s="202">
        <v>2001</v>
      </c>
      <c r="E18" s="201">
        <v>0.2</v>
      </c>
      <c r="F18" s="169" t="s">
        <v>104</v>
      </c>
      <c r="G18" s="115"/>
      <c r="H18" s="118"/>
      <c r="I18" s="136" t="s">
        <v>141</v>
      </c>
      <c r="J18" s="118"/>
      <c r="K18" s="118"/>
      <c r="L18" s="169"/>
      <c r="M18" s="175" t="s">
        <v>125</v>
      </c>
      <c r="N18" s="184">
        <v>2001</v>
      </c>
      <c r="O18" s="124"/>
      <c r="P18" s="181" t="s">
        <v>117</v>
      </c>
    </row>
    <row r="19" spans="1:16" ht="16.5" thickBot="1">
      <c r="A19" s="142">
        <v>18</v>
      </c>
      <c r="C19" s="200" t="s">
        <v>131</v>
      </c>
      <c r="D19" s="201">
        <v>2001</v>
      </c>
      <c r="E19" s="201">
        <v>1.2</v>
      </c>
      <c r="F19" s="169" t="s">
        <v>104</v>
      </c>
      <c r="G19" s="115"/>
      <c r="H19" s="123"/>
      <c r="I19" s="151" t="s">
        <v>171</v>
      </c>
      <c r="J19" s="156" t="s">
        <v>143</v>
      </c>
      <c r="L19" s="169"/>
      <c r="M19" s="177" t="s">
        <v>124</v>
      </c>
      <c r="N19" s="185">
        <v>2001</v>
      </c>
      <c r="O19" s="124"/>
      <c r="P19" s="181" t="s">
        <v>103</v>
      </c>
    </row>
    <row r="20" spans="1:16" ht="16.5" thickBot="1">
      <c r="A20" s="142">
        <v>19</v>
      </c>
      <c r="C20" s="200" t="s">
        <v>132</v>
      </c>
      <c r="D20" s="201">
        <v>2001</v>
      </c>
      <c r="E20" s="201">
        <v>1</v>
      </c>
      <c r="F20" s="169" t="s">
        <v>104</v>
      </c>
      <c r="G20" s="115"/>
      <c r="H20" s="60"/>
      <c r="I20" s="152" t="s">
        <v>111</v>
      </c>
      <c r="J20" s="171" t="s">
        <v>144</v>
      </c>
      <c r="K20" s="155" t="s">
        <v>128</v>
      </c>
      <c r="L20" s="169"/>
      <c r="M20" s="178" t="s">
        <v>123</v>
      </c>
      <c r="N20" s="185">
        <v>2001</v>
      </c>
      <c r="O20" s="124"/>
      <c r="P20" s="181" t="s">
        <v>103</v>
      </c>
    </row>
    <row r="21" spans="1:20" ht="16.5" thickBot="1">
      <c r="A21" s="203">
        <v>20</v>
      </c>
      <c r="B21" s="123"/>
      <c r="C21" s="200" t="s">
        <v>90</v>
      </c>
      <c r="D21" s="201">
        <v>2000</v>
      </c>
      <c r="E21" s="201">
        <v>0.2</v>
      </c>
      <c r="F21" s="169" t="s">
        <v>101</v>
      </c>
      <c r="G21" s="115"/>
      <c r="H21" s="118"/>
      <c r="I21" s="153"/>
      <c r="J21" s="171" t="s">
        <v>145</v>
      </c>
      <c r="K21" s="155" t="s">
        <v>134</v>
      </c>
      <c r="L21" s="118"/>
      <c r="M21" s="173" t="s">
        <v>187</v>
      </c>
      <c r="N21" s="5"/>
      <c r="O21" s="139"/>
      <c r="P21" s="181"/>
      <c r="T21" s="166"/>
    </row>
    <row r="22" spans="1:16" ht="16.5" thickBot="1">
      <c r="A22" s="111">
        <v>21</v>
      </c>
      <c r="B22" s="118"/>
      <c r="C22" s="200" t="s">
        <v>133</v>
      </c>
      <c r="D22" s="201">
        <v>2000</v>
      </c>
      <c r="E22" s="201">
        <v>0.1</v>
      </c>
      <c r="F22" s="169" t="s">
        <v>154</v>
      </c>
      <c r="G22" s="115"/>
      <c r="H22" s="118"/>
      <c r="I22" s="154"/>
      <c r="J22" s="171" t="s">
        <v>190</v>
      </c>
      <c r="K22" s="155" t="s">
        <v>197</v>
      </c>
      <c r="L22" s="118"/>
      <c r="M22" s="175"/>
      <c r="N22" s="184"/>
      <c r="O22" s="124"/>
      <c r="P22" s="181"/>
    </row>
    <row r="23" spans="1:16" ht="16.5" thickBot="1">
      <c r="A23" s="142">
        <v>22</v>
      </c>
      <c r="B23" s="158" t="s">
        <v>134</v>
      </c>
      <c r="C23" s="200" t="s">
        <v>80</v>
      </c>
      <c r="D23" s="201">
        <v>2000</v>
      </c>
      <c r="E23" s="201">
        <v>0.7</v>
      </c>
      <c r="F23" s="169" t="s">
        <v>102</v>
      </c>
      <c r="G23" s="115"/>
      <c r="H23" s="118"/>
      <c r="I23" s="220" t="s">
        <v>233</v>
      </c>
      <c r="L23" s="118"/>
      <c r="M23" s="177"/>
      <c r="N23" s="185"/>
      <c r="O23" s="124"/>
      <c r="P23" s="181"/>
    </row>
    <row r="24" spans="1:16" ht="16.5" thickBot="1">
      <c r="A24" s="142">
        <v>23</v>
      </c>
      <c r="B24" s="118"/>
      <c r="C24" s="200" t="s">
        <v>89</v>
      </c>
      <c r="D24" s="201">
        <v>2000</v>
      </c>
      <c r="E24" s="201">
        <v>0.1</v>
      </c>
      <c r="F24" s="169" t="s">
        <v>102</v>
      </c>
      <c r="G24" s="115"/>
      <c r="H24" s="118"/>
      <c r="I24" s="14" t="s">
        <v>236</v>
      </c>
      <c r="J24" s="221" t="s">
        <v>234</v>
      </c>
      <c r="K24" s="222" t="s">
        <v>235</v>
      </c>
      <c r="L24" s="142"/>
      <c r="M24" s="173" t="s">
        <v>223</v>
      </c>
      <c r="N24" s="5"/>
      <c r="O24" s="139"/>
      <c r="P24" s="181"/>
    </row>
    <row r="25" spans="1:16" ht="16.5" thickBot="1">
      <c r="A25" s="113"/>
      <c r="B25" s="118" t="s">
        <v>76</v>
      </c>
      <c r="G25" s="115"/>
      <c r="I25" s="197" t="s">
        <v>205</v>
      </c>
      <c r="L25" s="142"/>
      <c r="M25" s="211" t="s">
        <v>127</v>
      </c>
      <c r="N25" s="208">
        <v>2005</v>
      </c>
      <c r="O25" s="207">
        <v>0.6</v>
      </c>
      <c r="P25" s="169" t="s">
        <v>102</v>
      </c>
    </row>
    <row r="26" spans="1:16" ht="16.5" thickBot="1">
      <c r="A26" s="113"/>
      <c r="G26" s="115"/>
      <c r="I26" s="13"/>
      <c r="L26" s="142"/>
      <c r="M26" s="218" t="s">
        <v>191</v>
      </c>
      <c r="N26" s="210">
        <v>2003</v>
      </c>
      <c r="O26" s="168">
        <v>0.6</v>
      </c>
      <c r="P26" s="181" t="s">
        <v>225</v>
      </c>
    </row>
    <row r="27" spans="1:16" ht="15.75">
      <c r="A27" s="113"/>
      <c r="G27" s="121"/>
      <c r="H27" s="121"/>
      <c r="L27" s="142"/>
      <c r="M27" s="212" t="s">
        <v>222</v>
      </c>
      <c r="N27" s="210">
        <v>2003</v>
      </c>
      <c r="O27" s="168">
        <v>2.2</v>
      </c>
      <c r="P27" s="169" t="s">
        <v>102</v>
      </c>
    </row>
    <row r="28" spans="1:16" ht="15.75">
      <c r="A28" s="113"/>
      <c r="G28" s="121"/>
      <c r="H28" s="121"/>
      <c r="I28" s="198" t="s">
        <v>237</v>
      </c>
      <c r="J28" s="147">
        <v>6</v>
      </c>
      <c r="L28" s="142"/>
      <c r="M28" s="219" t="s">
        <v>138</v>
      </c>
      <c r="N28" s="208">
        <v>2004</v>
      </c>
      <c r="O28" s="207">
        <v>4.1</v>
      </c>
      <c r="P28" s="169" t="s">
        <v>103</v>
      </c>
    </row>
    <row r="29" spans="1:16" ht="15.75">
      <c r="A29" s="113"/>
      <c r="G29" s="121"/>
      <c r="H29" s="121"/>
      <c r="I29" s="25" t="s">
        <v>238</v>
      </c>
      <c r="J29" s="139">
        <v>28</v>
      </c>
      <c r="M29" s="219" t="s">
        <v>139</v>
      </c>
      <c r="N29" s="208">
        <v>2004</v>
      </c>
      <c r="O29" s="207">
        <v>3.5</v>
      </c>
      <c r="P29" s="169" t="s">
        <v>117</v>
      </c>
    </row>
    <row r="30" spans="1:16" ht="16.5" thickBot="1">
      <c r="A30" s="113"/>
      <c r="G30" s="121"/>
      <c r="H30" s="121"/>
      <c r="I30" s="53" t="s">
        <v>239</v>
      </c>
      <c r="J30" s="223">
        <v>4</v>
      </c>
      <c r="M30" s="209" t="s">
        <v>140</v>
      </c>
      <c r="N30" s="208">
        <v>2004</v>
      </c>
      <c r="O30" s="207">
        <v>5.1</v>
      </c>
      <c r="P30" s="169" t="s">
        <v>102</v>
      </c>
    </row>
    <row r="31" spans="1:10" ht="16.5" thickBot="1">
      <c r="A31" s="113"/>
      <c r="G31" s="121"/>
      <c r="H31" s="121"/>
      <c r="I31" s="224" t="s">
        <v>240</v>
      </c>
      <c r="J31" s="225">
        <f>SUM(J28:J30)</f>
        <v>38</v>
      </c>
    </row>
    <row r="32" spans="1:17" ht="16.5" thickBot="1">
      <c r="A32" s="113"/>
      <c r="G32" s="121"/>
      <c r="H32" s="121"/>
      <c r="M32" s="137" t="s">
        <v>232</v>
      </c>
      <c r="Q32" s="142"/>
    </row>
    <row r="33" spans="1:8" ht="15.75">
      <c r="A33" s="113"/>
      <c r="G33" s="121"/>
      <c r="H33" s="121"/>
    </row>
    <row r="34" spans="1:16" ht="15.75">
      <c r="A34" s="113"/>
      <c r="G34" s="121"/>
      <c r="H34" s="121"/>
      <c r="M34" s="142"/>
      <c r="N34" s="142"/>
      <c r="O34" s="142"/>
      <c r="P34" s="142"/>
    </row>
    <row r="35" spans="1:12" ht="15.75">
      <c r="A35" s="126" t="s">
        <v>76</v>
      </c>
      <c r="G35" s="121"/>
      <c r="H35" s="121"/>
      <c r="L35" s="142"/>
    </row>
    <row r="36" spans="1:12" ht="15.75">
      <c r="A36" s="126" t="s">
        <v>76</v>
      </c>
      <c r="G36" s="121"/>
      <c r="H36" s="121"/>
      <c r="L36" s="142"/>
    </row>
    <row r="37" spans="1:12" ht="12.75">
      <c r="A37" s="121" t="s">
        <v>76</v>
      </c>
      <c r="B37" s="120"/>
      <c r="G37" s="121"/>
      <c r="H37" s="121"/>
      <c r="L37" s="142"/>
    </row>
    <row r="38" spans="1:12" ht="12.75">
      <c r="A38" s="121"/>
      <c r="B38" s="120"/>
      <c r="C38" s="120"/>
      <c r="G38" s="120"/>
      <c r="H38" s="120"/>
      <c r="L38" s="119"/>
    </row>
  </sheetData>
  <sheetProtection/>
  <printOptions/>
  <pageMargins left="0.787401575" right="0.787401575" top="0.984251969" bottom="0.984251969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VBW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whuelbig</dc:creator>
  <cp:keywords/>
  <dc:description/>
  <cp:lastModifiedBy>Sportpark Süßenbrunn | Andreas Artner</cp:lastModifiedBy>
  <cp:lastPrinted>2019-12-10T09:12:09Z</cp:lastPrinted>
  <dcterms:created xsi:type="dcterms:W3CDTF">2007-10-09T07:42:57Z</dcterms:created>
  <dcterms:modified xsi:type="dcterms:W3CDTF">2019-12-10T09:31:29Z</dcterms:modified>
  <cp:category/>
  <cp:version/>
  <cp:contentType/>
  <cp:contentStatus/>
</cp:coreProperties>
</file>